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0830" activeTab="0"/>
  </bookViews>
  <sheets>
    <sheet name="Base Program" sheetId="1" r:id="rId1"/>
    <sheet name="Planning applications " sheetId="2" r:id="rId2"/>
    <sheet name="Sheet2" sheetId="3" r:id="rId3"/>
    <sheet name="Sheet3" sheetId="4" r:id="rId4"/>
  </sheets>
  <definedNames>
    <definedName name="_xlnm.Print_Area" localSheetId="0">'Base Program'!$A$1:$Q$90</definedName>
    <definedName name="_xlnm.Print_Area" localSheetId="1">'Planning applications '!$A$1:$E$37</definedName>
  </definedNames>
  <calcPr fullCalcOnLoad="1"/>
</workbook>
</file>

<file path=xl/sharedStrings.xml><?xml version="1.0" encoding="utf-8"?>
<sst xmlns="http://schemas.openxmlformats.org/spreadsheetml/2006/main" count="425" uniqueCount="190">
  <si>
    <t>Forest Grove Town Center Pedestrian Improvements</t>
  </si>
  <si>
    <t>Corridor Planning</t>
  </si>
  <si>
    <t>Bk4011</t>
  </si>
  <si>
    <t>Pd5054</t>
  </si>
  <si>
    <t>Milwaukie Town Center: Main/Harrison/21st</t>
  </si>
  <si>
    <t>Bk2055</t>
  </si>
  <si>
    <t>Springwater Trailhead at Main City Park</t>
  </si>
  <si>
    <t>Bk2052</t>
  </si>
  <si>
    <t>MAX Multi-use Path: Cleveland Station to Ruby Junction</t>
  </si>
  <si>
    <t>Bk5026</t>
  </si>
  <si>
    <t>Trolley Trail: Arista to Glen Echo (Segments 5-6)</t>
  </si>
  <si>
    <t>Bk3012</t>
  </si>
  <si>
    <t>Rock Creek Trail: Orchard Park to NW Wilkens</t>
  </si>
  <si>
    <t xml:space="preserve">Subtotal: </t>
  </si>
  <si>
    <t>Recommended for Further Consideration in Final Cut</t>
  </si>
  <si>
    <t>Program Enhancements</t>
  </si>
  <si>
    <t>Bk5110</t>
  </si>
  <si>
    <t xml:space="preserve">Jennifer St: 106th to 122nd </t>
  </si>
  <si>
    <t>Pd1227</t>
  </si>
  <si>
    <t>Tacoma Street: 6th to 21st</t>
  </si>
  <si>
    <t>Bk3072</t>
  </si>
  <si>
    <t>Pd2105</t>
  </si>
  <si>
    <t>Rockwood Ped to MAX: 188th Avenue and Burnside</t>
  </si>
  <si>
    <t>Pd1202</t>
  </si>
  <si>
    <t>SW Capitol Highway (PE): Multnomah to Taylors Ferry</t>
  </si>
  <si>
    <t>Not Recommended for Further Consideration in Final Cut</t>
  </si>
  <si>
    <t>Pd1019</t>
  </si>
  <si>
    <t>Transit Safe Street Crossings</t>
  </si>
  <si>
    <t>Pd8007</t>
  </si>
  <si>
    <t>ODOT Preservation Supplement (Powell: 50th to I-205)</t>
  </si>
  <si>
    <t>Not Recommended for Further Consideration in First Cut</t>
  </si>
  <si>
    <t>Bk6057</t>
  </si>
  <si>
    <t>Washington Square Regional Center Trail: Hwy. 217 to Fanno Creek Trail</t>
  </si>
  <si>
    <t>Pd1080</t>
  </si>
  <si>
    <t>SE Hawthorne: 20th to 50th</t>
  </si>
  <si>
    <t>Bk6020</t>
  </si>
  <si>
    <t>Powerline Trail (South): Barrows to Beef Bend Rd.</t>
  </si>
  <si>
    <t>Pd3021</t>
  </si>
  <si>
    <t>SW Scholls Ferry Road: Raleigh Hills town center</t>
  </si>
  <si>
    <t>Pd3093</t>
  </si>
  <si>
    <t>SW Murray Blvd (west side only): TV Hwy to Farmington (+ bike lane)</t>
  </si>
  <si>
    <t>Pd5209</t>
  </si>
  <si>
    <t>SE 129th Sidewalks and bike lane: Scott Creek Ln. to Mountain Gate Rd.</t>
  </si>
  <si>
    <t>Mode Category Total:</t>
  </si>
  <si>
    <t>Regional Travel Options</t>
  </si>
  <si>
    <t>TOD</t>
  </si>
  <si>
    <t>Transit</t>
  </si>
  <si>
    <t>Program management &amp; administration</t>
  </si>
  <si>
    <t>TD8005</t>
  </si>
  <si>
    <t>Regional TOD LRT Station Area Program</t>
  </si>
  <si>
    <t>Tr1001</t>
  </si>
  <si>
    <t>I-205 LRT, Commuter Rail, S Waterfront Streetcar</t>
  </si>
  <si>
    <t>Regional marketing program</t>
  </si>
  <si>
    <t>TD0002</t>
  </si>
  <si>
    <t>Regional TOD Urban Center Program</t>
  </si>
  <si>
    <t>Tr1002</t>
  </si>
  <si>
    <t>I-205 Supplemental</t>
  </si>
  <si>
    <t xml:space="preserve">Regional evaluation </t>
  </si>
  <si>
    <t>TD0003</t>
  </si>
  <si>
    <t>RC8038</t>
  </si>
  <si>
    <t>SW Ash Street extension (PE-ROW)</t>
  </si>
  <si>
    <t>1 TravelSmart projects</t>
  </si>
  <si>
    <t xml:space="preserve"> 2 TravelSmart Projects </t>
  </si>
  <si>
    <t>SW Ash Street extension (construction)</t>
  </si>
  <si>
    <t>Roads &amp; Bridges</t>
  </si>
  <si>
    <t>Road Capacity</t>
  </si>
  <si>
    <t>Road Reconstruction</t>
  </si>
  <si>
    <t>Boulevard</t>
  </si>
  <si>
    <t>RC6014</t>
  </si>
  <si>
    <t>SW Greenburg Road:Washington Square Dr. to Tiedeman</t>
  </si>
  <si>
    <t>Bd3020</t>
  </si>
  <si>
    <t>Rose Biggi extension: Crescent St. to Hall (PE)</t>
  </si>
  <si>
    <t>Bd1051</t>
  </si>
  <si>
    <t>Burnside Street: Bridge to E  14th (PE)</t>
  </si>
  <si>
    <t>Bd1260</t>
  </si>
  <si>
    <t>Killingsworth: N Commercial to NE MLK (PE)</t>
  </si>
  <si>
    <t>Pd6127</t>
  </si>
  <si>
    <t>Boones Ferry Road at Lanewood Street</t>
  </si>
  <si>
    <t>RR1053</t>
  </si>
  <si>
    <t>Naito Parkway:NW Davis to SW Market</t>
  </si>
  <si>
    <t>Rose Biggi extension: Crescent St. to Hall (ROW)</t>
  </si>
  <si>
    <t>RC1184</t>
  </si>
  <si>
    <t>Beaverton-Hillsdale Hwy/Oleson/Scholls Ferry intersection (PE)</t>
  </si>
  <si>
    <t>Fr3166</t>
  </si>
  <si>
    <t>10th Avenue at Highway 8 Intersections</t>
  </si>
  <si>
    <t>RC2110</t>
  </si>
  <si>
    <t>Wood Village Blvd.: Arata to Halsey</t>
  </si>
  <si>
    <t>RR2035</t>
  </si>
  <si>
    <t>Cleveland St.: NE Stark to SE Powell</t>
  </si>
  <si>
    <t>RC7000</t>
  </si>
  <si>
    <t>SE 172nd Ave:Phase I; Sunnyside to Hwy 212 (ROW)</t>
  </si>
  <si>
    <t>RR5037</t>
  </si>
  <si>
    <t>Lake Rd: 21st to Hwy 224</t>
  </si>
  <si>
    <t>Rose Biggi extension: Crescent St. to Hall (Con)</t>
  </si>
  <si>
    <t>RC5103</t>
  </si>
  <si>
    <t>Clackamas County ITS: Safety and operational improvements at 4 railroad crossings</t>
  </si>
  <si>
    <t xml:space="preserve">Killingsworth: I-5 Overpass </t>
  </si>
  <si>
    <t>Killingsworth: N Commercial to NE MLK  (Con)</t>
  </si>
  <si>
    <t>Bd3184</t>
  </si>
  <si>
    <t>Cornell Road: Saltzman to 119th</t>
  </si>
  <si>
    <t>RR2001</t>
  </si>
  <si>
    <t>NE 242nd Ave.: Stark to Glisan</t>
  </si>
  <si>
    <t>Bd3169</t>
  </si>
  <si>
    <t>E Baseline: 10th to 20th</t>
  </si>
  <si>
    <t>RC3114</t>
  </si>
  <si>
    <t>NE 28th Avenue: East Main to Grant</t>
  </si>
  <si>
    <t>RR1209</t>
  </si>
  <si>
    <t>NW 23rd Avenue: Burnside to Lovejoy</t>
  </si>
  <si>
    <t>Freight</t>
  </si>
  <si>
    <t>Large Bridge</t>
  </si>
  <si>
    <t>Green Streets</t>
  </si>
  <si>
    <t>Fr4063</t>
  </si>
  <si>
    <t>N Lombard: Slough overcrossing</t>
  </si>
  <si>
    <t>RR1012</t>
  </si>
  <si>
    <t>GS1224</t>
  </si>
  <si>
    <t>NE Cully Boulevard: Prescott to Killingsworth</t>
  </si>
  <si>
    <t>Fr3016</t>
  </si>
  <si>
    <t>SW Tualatin-Sherwood Road ATMS: I-5 to Highway 99W</t>
  </si>
  <si>
    <t>Fr4087</t>
  </si>
  <si>
    <t>N Leadbetter Extension: N Bybee Lake Ct. to Marine Dr.</t>
  </si>
  <si>
    <t>GS2123</t>
  </si>
  <si>
    <t>Planning &amp; Travel Options</t>
  </si>
  <si>
    <t>Score</t>
  </si>
  <si>
    <t>Planning</t>
  </si>
  <si>
    <t>Requested Amount</t>
  </si>
  <si>
    <t>Bike/Trail</t>
  </si>
  <si>
    <t>Pedestrian</t>
  </si>
  <si>
    <t>(millions of $)</t>
  </si>
  <si>
    <t>Recommended for Funding</t>
  </si>
  <si>
    <t>n/a</t>
  </si>
  <si>
    <t>Ongoing Programs</t>
  </si>
  <si>
    <t>Bk1009</t>
  </si>
  <si>
    <t>Springwater Trail-Sellwood Gap: SE 19th to SE Umatilla</t>
  </si>
  <si>
    <t>Pd3163</t>
  </si>
  <si>
    <t>Beaver Creek Culverts: Troutdale, Cochran, Stark</t>
  </si>
  <si>
    <t>Fr6086</t>
  </si>
  <si>
    <t>Kinsman Road extension: Barber to Boeckman</t>
  </si>
  <si>
    <t>Fr8008</t>
  </si>
  <si>
    <t>Freight Data Collection Infrastructure and Archive System: Approximately 50 interchanges region wide</t>
  </si>
  <si>
    <t>Fr2074</t>
  </si>
  <si>
    <t>NE Sandy Blvd. (PE/ROW): 207th to 238th</t>
  </si>
  <si>
    <t>Fr6065</t>
  </si>
  <si>
    <t>SW Herman Road: Teton to 108th Avenue</t>
  </si>
  <si>
    <t xml:space="preserve">  Recommended Total:</t>
  </si>
  <si>
    <t>Expected 2008-09 Funding Authorized:</t>
  </si>
  <si>
    <t>Planning Application Summary Sheet</t>
  </si>
  <si>
    <t>Pl0005</t>
  </si>
  <si>
    <t>Regional Freight Planning: Region wide</t>
  </si>
  <si>
    <t>Pl0001</t>
  </si>
  <si>
    <t>MPO Required Planning: Region wide</t>
  </si>
  <si>
    <t>Pl1003</t>
  </si>
  <si>
    <t>Milwaukie LRT Supplemental EIS: Portland central city to Milwaukie town center</t>
  </si>
  <si>
    <t xml:space="preserve">n/a </t>
  </si>
  <si>
    <t xml:space="preserve">Pl5053 </t>
  </si>
  <si>
    <t>Multi-Use Path Master Plans: Lake Oswego to Milwaukie, Tonquin Trail, Mt. Scott  - Scouter's Loop</t>
  </si>
  <si>
    <t>Pl0002</t>
  </si>
  <si>
    <t>Next Priority Corridor Study</t>
  </si>
  <si>
    <t>Pl1017</t>
  </si>
  <si>
    <t xml:space="preserve">Willamete Shoreline - Hwy 43 Transit alternatives analysis: Portland South Waterfront to Lake Oswego </t>
  </si>
  <si>
    <t>Pl0004</t>
  </si>
  <si>
    <t>Livable Streets Update: Region wide</t>
  </si>
  <si>
    <t>Pl8000</t>
  </si>
  <si>
    <t>Bike Model and Interactive Map: Region wide</t>
  </si>
  <si>
    <t>Pl5053</t>
  </si>
  <si>
    <t>Multi-Use Path Master Plans: Sullivan's Gulch</t>
  </si>
  <si>
    <t>TD0005</t>
  </si>
  <si>
    <t>Fuller Road at I-205</t>
  </si>
  <si>
    <t>Pl3121</t>
  </si>
  <si>
    <t>Tualatin Valley Highway Corridor Study: Highway 217 to Baseline Road</t>
  </si>
  <si>
    <t>Pl5016</t>
  </si>
  <si>
    <t>I-205/Hwy 213 Interchange Reconaissance Study</t>
  </si>
  <si>
    <t>Subtitle:</t>
  </si>
  <si>
    <t>Subtotal:</t>
  </si>
  <si>
    <t xml:space="preserve">Willamete Shoreline - Hwy 43 Transit preliminary engineering: Portland South Waterfront to Lake Oswego </t>
  </si>
  <si>
    <t>Marine Dr. Bike Lanes &amp; Trail Gaps: 6th Ave. to 185th</t>
  </si>
  <si>
    <t>Powerline Trail (north): Schuepback Park to Burntwood Dr.  (ROW)</t>
  </si>
  <si>
    <t>Powerline Trail (north): Schuepback Park to Burntwood Dr. (Con)</t>
  </si>
  <si>
    <t>Sellwood Bridge Replacement: Type, Size &amp; Location Study, Preliminary environmental</t>
  </si>
  <si>
    <r>
      <t>SE 172nd Ave:Phase I; Sunnyside to Hwy 212 (ROW</t>
    </r>
    <r>
      <rPr>
        <vertAlign val="superscript"/>
        <sz val="14"/>
        <rFont val="Arial"/>
        <family val="2"/>
      </rPr>
      <t>)</t>
    </r>
  </si>
  <si>
    <t>Site acquisition: Beaverton regional center</t>
  </si>
  <si>
    <t>Tr8035</t>
  </si>
  <si>
    <t>Frequent Bus Capital program</t>
  </si>
  <si>
    <t>1 TravelSmart</t>
  </si>
  <si>
    <t>Tr1106</t>
  </si>
  <si>
    <t>Eastside Streetcar (Con)</t>
  </si>
  <si>
    <t>Tr5126</t>
  </si>
  <si>
    <t>South Metro Amtrak Station: Phase II</t>
  </si>
  <si>
    <t>TD0004</t>
  </si>
  <si>
    <t>Gateway Transit Center Redevelopment</t>
  </si>
  <si>
    <t xml:space="preserve">Regional Vanpool  fleet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</si>
</sst>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&quot;$&quot;#,##0.000"/>
    <numFmt numFmtId="166" formatCode="0.000"/>
    <numFmt numFmtId="167" formatCode="&quot;$&quot;#,##0"/>
    <numFmt numFmtId="168" formatCode="#,##0.000"/>
    <numFmt numFmtId="169" formatCode="#,##0.0000"/>
    <numFmt numFmtId="170" formatCode="&quot;$&quot;#,##0.0"/>
    <numFmt numFmtId="171" formatCode="m/d"/>
    <numFmt numFmtId="172" formatCode="0.0"/>
    <numFmt numFmtId="173" formatCode="&quot;$&quot;#,##0.00"/>
    <numFmt numFmtId="174" formatCode="mm/dd/yy"/>
    <numFmt numFmtId="175" formatCode="0.0%"/>
    <numFmt numFmtId="176" formatCode="0.0000"/>
    <numFmt numFmtId="177" formatCode="_(&quot;$&quot;* #,##0.0000_);_(&quot;$&quot;* \(#,##0.0000\);_(&quot;$&quot;* &quot;-&quot;??_);_(@_)"/>
    <numFmt numFmtId="178" formatCode="_(* #,##0.000_);_(* \(#,##0.000\);_(* &quot;-&quot;???_);_(@_)"/>
    <numFmt numFmtId="179" formatCode="_(&quot;$&quot;* #,##0.000_);_(&quot;$&quot;* \(#,##0.000\);_(&quot;$&quot;* &quot;-&quot;?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$&quot;#,##0.000_);[Red]\(&quot;$&quot;#,##0.000\)"/>
    <numFmt numFmtId="183" formatCode="&quot;$&quot;#,##0.0000"/>
    <numFmt numFmtId="184" formatCode="&quot;$&quot;#,##0.00000"/>
  </numFmts>
  <fonts count="16">
    <font>
      <sz val="10"/>
      <name val="Arial"/>
      <family val="0"/>
    </font>
    <font>
      <b/>
      <sz val="36"/>
      <name val="Arial"/>
      <family val="0"/>
    </font>
    <font>
      <b/>
      <sz val="11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sz val="36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i/>
      <sz val="12"/>
      <name val="Arial"/>
      <family val="0"/>
    </font>
    <font>
      <b/>
      <i/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vertAlign val="superscript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 textRotation="90" wrapText="1"/>
    </xf>
    <xf numFmtId="164" fontId="2" fillId="2" borderId="2" xfId="17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4" fillId="2" borderId="2" xfId="0" applyFont="1" applyFill="1" applyBorder="1" applyAlignment="1">
      <alignment horizontal="center" textRotation="90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 wrapText="1"/>
    </xf>
    <xf numFmtId="0" fontId="0" fillId="0" borderId="7" xfId="0" applyFont="1" applyBorder="1" applyAlignment="1">
      <alignment wrapText="1"/>
    </xf>
    <xf numFmtId="0" fontId="6" fillId="0" borderId="8" xfId="0" applyFont="1" applyBorder="1" applyAlignment="1">
      <alignment horizontal="center" vertical="center"/>
    </xf>
    <xf numFmtId="0" fontId="4" fillId="0" borderId="0" xfId="17" applyNumberFormat="1" applyFont="1" applyBorder="1" applyAlignment="1">
      <alignment horizontal="center" vertical="top" wrapText="1"/>
    </xf>
    <xf numFmtId="44" fontId="7" fillId="0" borderId="0" xfId="17" applyFont="1" applyBorder="1" applyAlignment="1">
      <alignment vertical="top" wrapText="1"/>
    </xf>
    <xf numFmtId="165" fontId="7" fillId="0" borderId="0" xfId="17" applyNumberFormat="1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0" xfId="17" applyNumberFormat="1" applyFont="1" applyBorder="1" applyAlignment="1">
      <alignment horizontal="center" vertical="top" wrapText="1"/>
    </xf>
    <xf numFmtId="44" fontId="7" fillId="0" borderId="0" xfId="17" applyFont="1" applyBorder="1" applyAlignment="1">
      <alignment vertical="center" wrapText="1"/>
    </xf>
    <xf numFmtId="165" fontId="7" fillId="0" borderId="0" xfId="17" applyNumberFormat="1" applyFont="1" applyBorder="1" applyAlignment="1">
      <alignment vertical="center" wrapText="1"/>
    </xf>
    <xf numFmtId="166" fontId="8" fillId="0" borderId="9" xfId="17" applyNumberFormat="1" applyFont="1" applyBorder="1" applyAlignment="1">
      <alignment wrapText="1"/>
    </xf>
    <xf numFmtId="0" fontId="4" fillId="0" borderId="0" xfId="17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4" fillId="0" borderId="10" xfId="17" applyNumberFormat="1" applyFont="1" applyBorder="1" applyAlignment="1">
      <alignment horizontal="center" vertical="center" wrapText="1"/>
    </xf>
    <xf numFmtId="164" fontId="0" fillId="0" borderId="0" xfId="17" applyNumberFormat="1" applyFont="1" applyBorder="1" applyAlignment="1">
      <alignment horizontal="right" wrapText="1"/>
    </xf>
    <xf numFmtId="0" fontId="0" fillId="0" borderId="9" xfId="0" applyFont="1" applyBorder="1" applyAlignment="1">
      <alignment wrapText="1"/>
    </xf>
    <xf numFmtId="0" fontId="4" fillId="0" borderId="0" xfId="17" applyNumberFormat="1" applyFont="1" applyBorder="1" applyAlignment="1">
      <alignment horizontal="center" wrapText="1"/>
    </xf>
    <xf numFmtId="44" fontId="8" fillId="0" borderId="0" xfId="17" applyFont="1" applyBorder="1" applyAlignment="1">
      <alignment wrapText="1"/>
    </xf>
    <xf numFmtId="165" fontId="7" fillId="0" borderId="0" xfId="17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4" fontId="0" fillId="0" borderId="12" xfId="17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13" xfId="0" applyFont="1" applyBorder="1" applyAlignment="1">
      <alignment horizontal="right" wrapText="1"/>
    </xf>
    <xf numFmtId="165" fontId="6" fillId="0" borderId="14" xfId="0" applyNumberFormat="1" applyFont="1" applyBorder="1" applyAlignment="1">
      <alignment wrapText="1"/>
    </xf>
    <xf numFmtId="164" fontId="0" fillId="0" borderId="13" xfId="17" applyNumberFormat="1" applyFont="1" applyBorder="1" applyAlignment="1">
      <alignment wrapText="1"/>
    </xf>
    <xf numFmtId="0" fontId="0" fillId="0" borderId="12" xfId="17" applyNumberFormat="1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4" fillId="0" borderId="13" xfId="17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64" fontId="0" fillId="0" borderId="2" xfId="17" applyNumberFormat="1" applyFont="1" applyBorder="1" applyAlignment="1">
      <alignment wrapText="1"/>
    </xf>
    <xf numFmtId="0" fontId="4" fillId="0" borderId="10" xfId="17" applyNumberFormat="1" applyFont="1" applyBorder="1" applyAlignment="1">
      <alignment horizontal="center" vertical="center" wrapText="1"/>
    </xf>
    <xf numFmtId="0" fontId="4" fillId="0" borderId="0" xfId="17" applyNumberFormat="1" applyFont="1" applyBorder="1" applyAlignment="1">
      <alignment horizontal="center" vertical="center" wrapText="1"/>
    </xf>
    <xf numFmtId="165" fontId="7" fillId="0" borderId="0" xfId="17" applyNumberFormat="1" applyFont="1" applyBorder="1" applyAlignment="1">
      <alignment vertical="center" wrapText="1"/>
    </xf>
    <xf numFmtId="0" fontId="4" fillId="0" borderId="2" xfId="17" applyNumberFormat="1" applyFont="1" applyBorder="1" applyAlignment="1">
      <alignment horizontal="center" vertical="center" wrapText="1"/>
    </xf>
    <xf numFmtId="165" fontId="7" fillId="0" borderId="2" xfId="17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164" fontId="0" fillId="0" borderId="0" xfId="17" applyNumberFormat="1" applyFont="1" applyBorder="1" applyAlignment="1">
      <alignment wrapText="1"/>
    </xf>
    <xf numFmtId="0" fontId="4" fillId="0" borderId="10" xfId="17" applyNumberFormat="1" applyFont="1" applyBorder="1" applyAlignment="1">
      <alignment horizontal="center" vertical="top" wrapText="1"/>
    </xf>
    <xf numFmtId="0" fontId="4" fillId="0" borderId="0" xfId="17" applyNumberFormat="1" applyFont="1" applyBorder="1" applyAlignment="1">
      <alignment horizontal="center" vertical="top" wrapText="1"/>
    </xf>
    <xf numFmtId="165" fontId="7" fillId="0" borderId="0" xfId="17" applyNumberFormat="1" applyFont="1" applyBorder="1" applyAlignment="1">
      <alignment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4" fillId="0" borderId="10" xfId="17" applyNumberFormat="1" applyFont="1" applyBorder="1" applyAlignment="1">
      <alignment horizontal="center" wrapText="1"/>
    </xf>
    <xf numFmtId="44" fontId="7" fillId="0" borderId="0" xfId="17" applyFont="1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0" fillId="0" borderId="9" xfId="0" applyBorder="1" applyAlignment="1">
      <alignment/>
    </xf>
    <xf numFmtId="44" fontId="4" fillId="0" borderId="13" xfId="17" applyFont="1" applyBorder="1" applyAlignment="1">
      <alignment horizontal="center" wrapText="1"/>
    </xf>
    <xf numFmtId="165" fontId="6" fillId="0" borderId="14" xfId="17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17" applyNumberFormat="1" applyFont="1" applyBorder="1" applyAlignment="1">
      <alignment horizontal="center" wrapText="1"/>
    </xf>
    <xf numFmtId="9" fontId="0" fillId="0" borderId="15" xfId="17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9" fontId="4" fillId="0" borderId="0" xfId="17" applyNumberFormat="1" applyFont="1" applyBorder="1" applyAlignment="1">
      <alignment horizontal="center" wrapText="1"/>
    </xf>
    <xf numFmtId="0" fontId="0" fillId="0" borderId="10" xfId="17" applyNumberFormat="1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9" fillId="0" borderId="12" xfId="17" applyNumberFormat="1" applyFont="1" applyBorder="1" applyAlignment="1">
      <alignment horizontal="center" wrapText="1"/>
    </xf>
    <xf numFmtId="0" fontId="2" fillId="0" borderId="13" xfId="17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wrapText="1"/>
    </xf>
    <xf numFmtId="164" fontId="9" fillId="0" borderId="13" xfId="17" applyNumberFormat="1" applyFont="1" applyBorder="1" applyAlignment="1">
      <alignment horizontal="center" wrapText="1"/>
    </xf>
    <xf numFmtId="9" fontId="9" fillId="0" borderId="15" xfId="17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9" fontId="2" fillId="0" borderId="13" xfId="17" applyNumberFormat="1" applyFont="1" applyBorder="1" applyAlignment="1">
      <alignment horizontal="center" wrapText="1"/>
    </xf>
    <xf numFmtId="165" fontId="6" fillId="0" borderId="14" xfId="0" applyNumberFormat="1" applyFont="1" applyBorder="1" applyAlignment="1">
      <alignment wrapText="1"/>
    </xf>
    <xf numFmtId="165" fontId="6" fillId="0" borderId="13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right" wrapText="1"/>
    </xf>
    <xf numFmtId="165" fontId="6" fillId="0" borderId="18" xfId="0" applyNumberFormat="1" applyFont="1" applyBorder="1" applyAlignment="1">
      <alignment horizontal="right" wrapText="1"/>
    </xf>
    <xf numFmtId="0" fontId="0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2" borderId="20" xfId="0" applyFont="1" applyFill="1" applyBorder="1" applyAlignment="1">
      <alignment horizontal="center" vertical="center" textRotation="90" wrapText="1"/>
    </xf>
    <xf numFmtId="0" fontId="4" fillId="2" borderId="21" xfId="0" applyFont="1" applyFill="1" applyBorder="1" applyAlignment="1">
      <alignment horizontal="center" textRotation="90" wrapText="1"/>
    </xf>
    <xf numFmtId="0" fontId="3" fillId="2" borderId="21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0" fontId="0" fillId="2" borderId="21" xfId="0" applyFont="1" applyFill="1" applyBorder="1" applyAlignment="1">
      <alignment horizontal="center" vertical="center" textRotation="90" wrapText="1"/>
    </xf>
    <xf numFmtId="0" fontId="0" fillId="2" borderId="22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vertical="center" textRotation="90" wrapText="1"/>
    </xf>
    <xf numFmtId="0" fontId="4" fillId="0" borderId="23" xfId="17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4" fillId="0" borderId="10" xfId="17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65" fontId="7" fillId="0" borderId="0" xfId="0" applyNumberFormat="1" applyFont="1" applyBorder="1" applyAlignment="1">
      <alignment wrapText="1"/>
    </xf>
    <xf numFmtId="0" fontId="8" fillId="0" borderId="0" xfId="17" applyNumberFormat="1" applyFont="1" applyBorder="1" applyAlignment="1">
      <alignment horizontal="center" wrapText="1"/>
    </xf>
    <xf numFmtId="0" fontId="4" fillId="0" borderId="0" xfId="15" applyNumberFormat="1" applyFont="1" applyBorder="1" applyAlignment="1">
      <alignment horizontal="center" vertical="center" wrapText="1"/>
    </xf>
    <xf numFmtId="0" fontId="4" fillId="0" borderId="0" xfId="15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4" fontId="0" fillId="0" borderId="9" xfId="17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center" wrapText="1"/>
    </xf>
    <xf numFmtId="165" fontId="6" fillId="0" borderId="24" xfId="17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65" fontId="7" fillId="0" borderId="0" xfId="17" applyNumberFormat="1" applyFont="1" applyBorder="1" applyAlignment="1">
      <alignment wrapText="1"/>
    </xf>
    <xf numFmtId="165" fontId="7" fillId="0" borderId="0" xfId="17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5" fontId="6" fillId="0" borderId="24" xfId="17" applyNumberFormat="1" applyFont="1" applyBorder="1" applyAlignment="1">
      <alignment vertical="center" wrapText="1"/>
    </xf>
    <xf numFmtId="165" fontId="6" fillId="0" borderId="14" xfId="17" applyNumberFormat="1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9" fontId="4" fillId="0" borderId="13" xfId="17" applyNumberFormat="1" applyFont="1" applyBorder="1" applyAlignment="1">
      <alignment horizontal="center" wrapText="1"/>
    </xf>
    <xf numFmtId="9" fontId="0" fillId="0" borderId="13" xfId="17" applyNumberFormat="1" applyFont="1" applyBorder="1" applyAlignment="1">
      <alignment horizontal="center" vertical="center" wrapText="1"/>
    </xf>
    <xf numFmtId="0" fontId="10" fillId="0" borderId="12" xfId="17" applyNumberFormat="1" applyFont="1" applyBorder="1" applyAlignment="1">
      <alignment horizontal="left" vertical="center" wrapText="1"/>
    </xf>
    <xf numFmtId="0" fontId="11" fillId="0" borderId="13" xfId="17" applyNumberFormat="1" applyFont="1" applyBorder="1" applyAlignment="1">
      <alignment horizontal="center" wrapText="1"/>
    </xf>
    <xf numFmtId="164" fontId="0" fillId="0" borderId="15" xfId="17" applyNumberFormat="1" applyFont="1" applyBorder="1" applyAlignment="1">
      <alignment horizontal="center" wrapText="1"/>
    </xf>
    <xf numFmtId="0" fontId="0" fillId="0" borderId="26" xfId="17" applyNumberFormat="1" applyFont="1" applyBorder="1" applyAlignment="1">
      <alignment horizontal="center" vertical="center"/>
    </xf>
    <xf numFmtId="0" fontId="4" fillId="0" borderId="27" xfId="17" applyNumberFormat="1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9" fontId="0" fillId="0" borderId="27" xfId="17" applyNumberFormat="1" applyFont="1" applyBorder="1" applyAlignment="1">
      <alignment horizontal="center" vertical="center"/>
    </xf>
    <xf numFmtId="9" fontId="0" fillId="0" borderId="28" xfId="17" applyNumberFormat="1" applyFont="1" applyBorder="1" applyAlignment="1">
      <alignment horizontal="center" vertical="center"/>
    </xf>
    <xf numFmtId="44" fontId="0" fillId="0" borderId="27" xfId="17" applyFont="1" applyBorder="1" applyAlignment="1">
      <alignment horizontal="center" vertical="center"/>
    </xf>
    <xf numFmtId="44" fontId="4" fillId="0" borderId="27" xfId="17" applyFont="1" applyBorder="1" applyAlignment="1">
      <alignment horizontal="center"/>
    </xf>
    <xf numFmtId="0" fontId="0" fillId="2" borderId="23" xfId="0" applyFont="1" applyFill="1" applyBorder="1" applyAlignment="1">
      <alignment horizontal="center" vertical="center" textRotation="90" wrapText="1"/>
    </xf>
    <xf numFmtId="0" fontId="0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Continuous" wrapText="1"/>
    </xf>
    <xf numFmtId="0" fontId="4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textRotation="90"/>
    </xf>
    <xf numFmtId="0" fontId="3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textRotation="90"/>
    </xf>
    <xf numFmtId="0" fontId="4" fillId="0" borderId="23" xfId="17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5" fontId="7" fillId="0" borderId="7" xfId="17" applyNumberFormat="1" applyFont="1" applyBorder="1" applyAlignment="1">
      <alignment vertical="top" wrapText="1"/>
    </xf>
    <xf numFmtId="0" fontId="0" fillId="0" borderId="7" xfId="0" applyFont="1" applyBorder="1" applyAlignment="1">
      <alignment horizontal="center" wrapText="1"/>
    </xf>
    <xf numFmtId="164" fontId="0" fillId="0" borderId="8" xfId="17" applyNumberFormat="1" applyFont="1" applyBorder="1" applyAlignment="1">
      <alignment horizontal="center" wrapText="1"/>
    </xf>
    <xf numFmtId="165" fontId="7" fillId="0" borderId="2" xfId="17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wrapText="1"/>
    </xf>
    <xf numFmtId="164" fontId="0" fillId="0" borderId="9" xfId="17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5" fontId="6" fillId="0" borderId="24" xfId="0" applyNumberFormat="1" applyFont="1" applyBorder="1" applyAlignment="1">
      <alignment wrapText="1"/>
    </xf>
    <xf numFmtId="165" fontId="6" fillId="0" borderId="24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17" applyNumberFormat="1" applyFont="1" applyBorder="1" applyAlignment="1">
      <alignment horizontal="center" vertical="top" wrapText="1"/>
    </xf>
    <xf numFmtId="165" fontId="7" fillId="0" borderId="2" xfId="17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5" fontId="7" fillId="0" borderId="0" xfId="17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65" fontId="7" fillId="0" borderId="0" xfId="17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165" fontId="7" fillId="0" borderId="0" xfId="17" applyNumberFormat="1" applyFont="1" applyBorder="1" applyAlignment="1">
      <alignment horizontal="right" wrapText="1"/>
    </xf>
    <xf numFmtId="164" fontId="4" fillId="0" borderId="13" xfId="17" applyNumberFormat="1" applyFont="1" applyBorder="1" applyAlignment="1">
      <alignment horizontal="center" wrapText="1"/>
    </xf>
    <xf numFmtId="164" fontId="0" fillId="0" borderId="13" xfId="17" applyNumberFormat="1" applyFont="1" applyBorder="1" applyAlignment="1">
      <alignment horizontal="center" wrapText="1"/>
    </xf>
    <xf numFmtId="165" fontId="6" fillId="0" borderId="24" xfId="17" applyNumberFormat="1" applyFont="1" applyBorder="1" applyAlignment="1">
      <alignment wrapText="1"/>
    </xf>
    <xf numFmtId="164" fontId="9" fillId="0" borderId="15" xfId="17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10" fillId="0" borderId="0" xfId="17" applyNumberFormat="1" applyFont="1" applyBorder="1" applyAlignment="1">
      <alignment horizontal="left" vertical="center" wrapText="1"/>
    </xf>
    <xf numFmtId="0" fontId="11" fillId="0" borderId="0" xfId="17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0" fillId="0" borderId="29" xfId="0" applyFont="1" applyBorder="1" applyAlignment="1">
      <alignment horizontal="center" wrapText="1"/>
    </xf>
    <xf numFmtId="164" fontId="4" fillId="0" borderId="25" xfId="17" applyNumberFormat="1" applyFont="1" applyBorder="1" applyAlignment="1">
      <alignment horizontal="center" wrapText="1"/>
    </xf>
    <xf numFmtId="0" fontId="6" fillId="0" borderId="25" xfId="0" applyFont="1" applyBorder="1" applyAlignment="1">
      <alignment horizontal="right" wrapText="1"/>
    </xf>
    <xf numFmtId="165" fontId="6" fillId="0" borderId="25" xfId="0" applyNumberFormat="1" applyFont="1" applyBorder="1" applyAlignment="1">
      <alignment horizontal="right" wrapText="1"/>
    </xf>
    <xf numFmtId="164" fontId="0" fillId="0" borderId="25" xfId="17" applyNumberFormat="1" applyFont="1" applyBorder="1" applyAlignment="1">
      <alignment horizontal="center" wrapText="1"/>
    </xf>
    <xf numFmtId="0" fontId="0" fillId="0" borderId="29" xfId="17" applyNumberFormat="1" applyFont="1" applyBorder="1" applyAlignment="1">
      <alignment horizontal="center" wrapText="1"/>
    </xf>
    <xf numFmtId="0" fontId="4" fillId="0" borderId="25" xfId="17" applyNumberFormat="1" applyFont="1" applyBorder="1" applyAlignment="1">
      <alignment horizontal="center" wrapText="1"/>
    </xf>
    <xf numFmtId="9" fontId="0" fillId="0" borderId="16" xfId="17" applyNumberFormat="1" applyFont="1" applyBorder="1" applyAlignment="1">
      <alignment horizontal="center" wrapText="1"/>
    </xf>
    <xf numFmtId="0" fontId="10" fillId="0" borderId="25" xfId="17" applyNumberFormat="1" applyFont="1" applyBorder="1" applyAlignment="1">
      <alignment horizontal="left" vertical="center" wrapText="1"/>
    </xf>
    <xf numFmtId="0" fontId="11" fillId="0" borderId="25" xfId="17" applyNumberFormat="1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2" borderId="1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textRotation="90" wrapText="1"/>
    </xf>
    <xf numFmtId="0" fontId="3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vertical="center" textRotation="90" wrapText="1"/>
    </xf>
    <xf numFmtId="0" fontId="0" fillId="2" borderId="10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wrapText="1"/>
    </xf>
    <xf numFmtId="164" fontId="0" fillId="0" borderId="0" xfId="17" applyNumberFormat="1" applyFont="1" applyBorder="1" applyAlignment="1">
      <alignment horizontal="center" wrapText="1"/>
    </xf>
    <xf numFmtId="0" fontId="0" fillId="0" borderId="0" xfId="15" applyNumberFormat="1" applyFont="1" applyBorder="1" applyAlignment="1">
      <alignment horizontal="center" wrapText="1"/>
    </xf>
    <xf numFmtId="165" fontId="7" fillId="0" borderId="2" xfId="17" applyNumberFormat="1" applyFont="1" applyBorder="1" applyAlignment="1">
      <alignment vertical="top" wrapText="1"/>
    </xf>
    <xf numFmtId="0" fontId="7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12" xfId="17" applyNumberFormat="1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4" fontId="0" fillId="0" borderId="13" xfId="17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10" fillId="0" borderId="12" xfId="17" applyNumberFormat="1" applyFont="1" applyBorder="1" applyAlignment="1">
      <alignment horizontal="left" vertical="center" wrapText="1"/>
    </xf>
    <xf numFmtId="0" fontId="11" fillId="0" borderId="13" xfId="17" applyNumberFormat="1" applyFont="1" applyBorder="1" applyAlignment="1">
      <alignment horizontal="center" wrapText="1"/>
    </xf>
    <xf numFmtId="0" fontId="9" fillId="0" borderId="10" xfId="17" applyNumberFormat="1" applyFont="1" applyBorder="1" applyAlignment="1">
      <alignment horizontal="center" wrapText="1"/>
    </xf>
    <xf numFmtId="0" fontId="2" fillId="0" borderId="0" xfId="17" applyNumberFormat="1" applyFont="1" applyBorder="1" applyAlignment="1">
      <alignment horizontal="center" wrapText="1"/>
    </xf>
    <xf numFmtId="165" fontId="6" fillId="0" borderId="24" xfId="0" applyNumberFormat="1" applyFont="1" applyBorder="1" applyAlignment="1">
      <alignment wrapText="1"/>
    </xf>
    <xf numFmtId="0" fontId="0" fillId="0" borderId="12" xfId="17" applyNumberFormat="1" applyFont="1" applyBorder="1" applyAlignment="1">
      <alignment wrapText="1"/>
    </xf>
    <xf numFmtId="164" fontId="0" fillId="0" borderId="16" xfId="17" applyNumberFormat="1" applyFont="1" applyBorder="1" applyAlignment="1">
      <alignment horizontal="center" wrapText="1"/>
    </xf>
    <xf numFmtId="0" fontId="0" fillId="0" borderId="25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5" fontId="8" fillId="0" borderId="30" xfId="0" applyNumberFormat="1" applyFont="1" applyBorder="1" applyAlignment="1">
      <alignment horizontal="right" vertical="center" wrapText="1"/>
    </xf>
    <xf numFmtId="0" fontId="8" fillId="0" borderId="31" xfId="0" applyFont="1" applyBorder="1" applyAlignment="1">
      <alignment wrapText="1"/>
    </xf>
    <xf numFmtId="0" fontId="8" fillId="0" borderId="10" xfId="17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wrapText="1"/>
    </xf>
    <xf numFmtId="0" fontId="8" fillId="0" borderId="3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164" fontId="8" fillId="0" borderId="32" xfId="17" applyNumberFormat="1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8" fillId="0" borderId="10" xfId="17" applyNumberFormat="1" applyFont="1" applyBorder="1" applyAlignment="1">
      <alignment horizontal="left" vertical="center" wrapText="1"/>
    </xf>
    <xf numFmtId="44" fontId="8" fillId="0" borderId="0" xfId="17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5" fontId="8" fillId="0" borderId="0" xfId="17" applyNumberFormat="1" applyFont="1" applyBorder="1" applyAlignment="1">
      <alignment vertical="center" wrapText="1"/>
    </xf>
    <xf numFmtId="164" fontId="8" fillId="0" borderId="9" xfId="17" applyNumberFormat="1" applyFont="1" applyBorder="1" applyAlignment="1">
      <alignment horizontal="right" wrapText="1"/>
    </xf>
    <xf numFmtId="44" fontId="8" fillId="0" borderId="10" xfId="17" applyFont="1" applyBorder="1" applyAlignment="1">
      <alignment wrapText="1"/>
    </xf>
    <xf numFmtId="0" fontId="14" fillId="0" borderId="13" xfId="0" applyFont="1" applyBorder="1" applyAlignment="1">
      <alignment horizontal="right" wrapText="1"/>
    </xf>
    <xf numFmtId="165" fontId="14" fillId="0" borderId="14" xfId="0" applyNumberFormat="1" applyFont="1" applyBorder="1" applyAlignment="1">
      <alignment wrapText="1"/>
    </xf>
    <xf numFmtId="164" fontId="8" fillId="0" borderId="15" xfId="17" applyNumberFormat="1" applyFont="1" applyBorder="1" applyAlignment="1">
      <alignment wrapText="1"/>
    </xf>
    <xf numFmtId="165" fontId="8" fillId="0" borderId="33" xfId="17" applyNumberFormat="1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165" fontId="8" fillId="0" borderId="0" xfId="17" applyNumberFormat="1" applyFont="1" applyBorder="1" applyAlignment="1">
      <alignment wrapText="1"/>
    </xf>
    <xf numFmtId="44" fontId="8" fillId="0" borderId="0" xfId="17" applyFont="1" applyBorder="1" applyAlignment="1">
      <alignment horizontal="left" vertical="top" wrapText="1"/>
    </xf>
    <xf numFmtId="44" fontId="8" fillId="0" borderId="12" xfId="17" applyFont="1" applyBorder="1" applyAlignment="1">
      <alignment wrapText="1"/>
    </xf>
    <xf numFmtId="44" fontId="8" fillId="0" borderId="13" xfId="17" applyFont="1" applyBorder="1" applyAlignment="1">
      <alignment horizontal="center" wrapText="1"/>
    </xf>
    <xf numFmtId="165" fontId="14" fillId="0" borderId="14" xfId="17" applyNumberFormat="1" applyFont="1" applyBorder="1" applyAlignment="1">
      <alignment wrapText="1"/>
    </xf>
    <xf numFmtId="165" fontId="8" fillId="0" borderId="35" xfId="0" applyNumberFormat="1" applyFont="1" applyBorder="1" applyAlignment="1">
      <alignment vertical="top" wrapText="1"/>
    </xf>
    <xf numFmtId="0" fontId="8" fillId="0" borderId="36" xfId="0" applyFont="1" applyBorder="1" applyAlignment="1">
      <alignment horizontal="center" vertical="center" wrapText="1"/>
    </xf>
    <xf numFmtId="165" fontId="8" fillId="0" borderId="24" xfId="17" applyNumberFormat="1" applyFont="1" applyBorder="1" applyAlignment="1">
      <alignment wrapText="1"/>
    </xf>
    <xf numFmtId="0" fontId="8" fillId="0" borderId="9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vertical="top" wrapText="1"/>
    </xf>
    <xf numFmtId="0" fontId="8" fillId="0" borderId="37" xfId="0" applyFont="1" applyBorder="1" applyAlignment="1">
      <alignment/>
    </xf>
    <xf numFmtId="0" fontId="8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14" fillId="0" borderId="12" xfId="17" applyNumberFormat="1" applyFont="1" applyBorder="1" applyAlignment="1">
      <alignment horizontal="center" wrapText="1"/>
    </xf>
    <xf numFmtId="0" fontId="14" fillId="0" borderId="13" xfId="17" applyNumberFormat="1" applyFont="1" applyBorder="1" applyAlignment="1">
      <alignment horizontal="center" wrapText="1"/>
    </xf>
    <xf numFmtId="0" fontId="14" fillId="0" borderId="13" xfId="0" applyFont="1" applyBorder="1" applyAlignment="1">
      <alignment horizontal="right" vertical="center" wrapText="1"/>
    </xf>
    <xf numFmtId="164" fontId="14" fillId="0" borderId="15" xfId="17" applyNumberFormat="1" applyFont="1" applyBorder="1" applyAlignment="1">
      <alignment horizontal="center" wrapText="1"/>
    </xf>
    <xf numFmtId="165" fontId="14" fillId="0" borderId="13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 vertical="top" wrapText="1"/>
    </xf>
    <xf numFmtId="165" fontId="8" fillId="0" borderId="11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top" wrapText="1"/>
    </xf>
    <xf numFmtId="165" fontId="14" fillId="0" borderId="0" xfId="0" applyNumberFormat="1" applyFont="1" applyBorder="1" applyAlignment="1">
      <alignment horizontal="right" vertical="center" wrapText="1"/>
    </xf>
    <xf numFmtId="0" fontId="0" fillId="0" borderId="37" xfId="0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right" wrapText="1"/>
    </xf>
    <xf numFmtId="44" fontId="8" fillId="0" borderId="0" xfId="17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4" fontId="8" fillId="0" borderId="0" xfId="17" applyFont="1" applyBorder="1" applyAlignment="1">
      <alignment horizontal="center" vertical="top" wrapText="1"/>
    </xf>
    <xf numFmtId="44" fontId="8" fillId="0" borderId="0" xfId="0" applyNumberFormat="1" applyFont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center" textRotation="90" wrapText="1"/>
    </xf>
    <xf numFmtId="164" fontId="2" fillId="3" borderId="2" xfId="17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vertical="top" wrapText="1"/>
    </xf>
    <xf numFmtId="165" fontId="7" fillId="0" borderId="0" xfId="0" applyNumberFormat="1" applyFont="1" applyBorder="1" applyAlignment="1">
      <alignment vertical="center" wrapText="1"/>
    </xf>
    <xf numFmtId="165" fontId="6" fillId="0" borderId="0" xfId="17" applyNumberFormat="1" applyFont="1" applyBorder="1" applyAlignment="1">
      <alignment wrapText="1"/>
    </xf>
    <xf numFmtId="165" fontId="7" fillId="0" borderId="11" xfId="0" applyNumberFormat="1" applyFont="1" applyBorder="1" applyAlignment="1">
      <alignment wrapText="1"/>
    </xf>
    <xf numFmtId="0" fontId="0" fillId="0" borderId="3" xfId="0" applyBorder="1" applyAlignment="1">
      <alignment/>
    </xf>
    <xf numFmtId="165" fontId="7" fillId="0" borderId="0" xfId="17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center" wrapText="1"/>
    </xf>
    <xf numFmtId="165" fontId="7" fillId="0" borderId="24" xfId="17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17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0" borderId="10" xfId="17" applyNumberFormat="1" applyFont="1" applyBorder="1" applyAlignment="1">
      <alignment horizontal="left" vertical="center" wrapText="1"/>
    </xf>
    <xf numFmtId="44" fontId="4" fillId="0" borderId="0" xfId="17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4" fontId="4" fillId="0" borderId="0" xfId="17" applyFont="1" applyBorder="1" applyAlignment="1">
      <alignment horizontal="center" vertical="top" wrapText="1"/>
    </xf>
    <xf numFmtId="44" fontId="4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65" fontId="7" fillId="0" borderId="2" xfId="17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17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7" fillId="0" borderId="2" xfId="17" applyNumberFormat="1" applyFont="1" applyBorder="1" applyAlignment="1">
      <alignment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5" fontId="7" fillId="0" borderId="11" xfId="17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7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7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textRotation="90"/>
    </xf>
    <xf numFmtId="0" fontId="5" fillId="2" borderId="42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43" xfId="0" applyFont="1" applyFill="1" applyBorder="1" applyAlignment="1">
      <alignment/>
    </xf>
    <xf numFmtId="44" fontId="7" fillId="0" borderId="2" xfId="0" applyNumberFormat="1" applyFont="1" applyBorder="1" applyAlignment="1">
      <alignment wrapText="1"/>
    </xf>
    <xf numFmtId="0" fontId="7" fillId="0" borderId="0" xfId="17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7" xfId="17" applyNumberFormat="1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47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8" fillId="0" borderId="48" xfId="17" applyNumberFormat="1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49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49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0" fontId="8" fillId="0" borderId="37" xfId="0" applyFont="1" applyBorder="1" applyAlignment="1">
      <alignment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="60" zoomScaleNormal="50" workbookViewId="0" topLeftCell="A1">
      <selection activeCell="N7" sqref="N7"/>
    </sheetView>
  </sheetViews>
  <sheetFormatPr defaultColWidth="9.140625" defaultRowHeight="12.75"/>
  <cols>
    <col min="1" max="1" width="10.140625" style="0" customWidth="1"/>
    <col min="2" max="2" width="4.421875" style="0" customWidth="1"/>
    <col min="3" max="3" width="10.140625" style="0" customWidth="1"/>
    <col min="4" max="4" width="58.421875" style="0" customWidth="1"/>
    <col min="5" max="5" width="13.00390625" style="0" customWidth="1"/>
    <col min="6" max="6" width="0.71875" style="0" customWidth="1"/>
    <col min="7" max="7" width="5.00390625" style="0" customWidth="1"/>
    <col min="8" max="8" width="9.421875" style="0" customWidth="1"/>
    <col min="9" max="9" width="47.7109375" style="0" customWidth="1"/>
    <col min="10" max="10" width="12.421875" style="0" customWidth="1"/>
    <col min="11" max="11" width="1.421875" style="0" customWidth="1"/>
    <col min="12" max="12" width="4.7109375" style="0" customWidth="1"/>
    <col min="13" max="13" width="9.28125" style="0" customWidth="1"/>
    <col min="14" max="14" width="58.28125" style="0" customWidth="1"/>
    <col min="15" max="15" width="12.7109375" style="0" customWidth="1"/>
    <col min="16" max="16" width="1.7109375" style="0" customWidth="1"/>
    <col min="17" max="16384" width="8.7109375" style="0" customWidth="1"/>
  </cols>
  <sheetData>
    <row r="1" spans="1:16" ht="37.5" customHeight="1">
      <c r="A1" s="373" t="s">
        <v>121</v>
      </c>
      <c r="B1" s="1" t="s">
        <v>122</v>
      </c>
      <c r="C1" s="2"/>
      <c r="D1" s="3" t="s">
        <v>123</v>
      </c>
      <c r="E1" s="4" t="s">
        <v>124</v>
      </c>
      <c r="F1" s="5"/>
      <c r="G1" s="6" t="s">
        <v>122</v>
      </c>
      <c r="H1" s="7"/>
      <c r="I1" s="8" t="s">
        <v>125</v>
      </c>
      <c r="J1" s="4" t="s">
        <v>124</v>
      </c>
      <c r="K1" s="9"/>
      <c r="L1" s="1" t="s">
        <v>122</v>
      </c>
      <c r="M1" s="10"/>
      <c r="N1" s="3" t="s">
        <v>126</v>
      </c>
      <c r="O1" s="4" t="s">
        <v>124</v>
      </c>
      <c r="P1" s="11"/>
    </row>
    <row r="2" spans="1:16" ht="15" thickBot="1">
      <c r="A2" s="374"/>
      <c r="B2" s="12"/>
      <c r="C2" s="13"/>
      <c r="D2" s="14"/>
      <c r="E2" s="14" t="s">
        <v>127</v>
      </c>
      <c r="F2" s="15"/>
      <c r="G2" s="16"/>
      <c r="H2" s="17"/>
      <c r="I2" s="17"/>
      <c r="J2" s="18" t="s">
        <v>127</v>
      </c>
      <c r="K2" s="19"/>
      <c r="L2" s="12"/>
      <c r="M2" s="20"/>
      <c r="N2" s="14"/>
      <c r="O2" s="14" t="s">
        <v>127</v>
      </c>
      <c r="P2" s="15"/>
    </row>
    <row r="3" spans="1:16" ht="23.25" customHeight="1" thickBot="1" thickTop="1">
      <c r="A3" s="374"/>
      <c r="B3" s="367" t="s">
        <v>128</v>
      </c>
      <c r="C3" s="368"/>
      <c r="D3" s="368"/>
      <c r="E3" s="368"/>
      <c r="F3" s="372"/>
      <c r="G3" s="382" t="s">
        <v>128</v>
      </c>
      <c r="H3" s="383"/>
      <c r="I3" s="383"/>
      <c r="J3" s="383"/>
      <c r="K3" s="384"/>
      <c r="L3" s="367" t="s">
        <v>128</v>
      </c>
      <c r="M3" s="368"/>
      <c r="N3" s="368"/>
      <c r="O3" s="368"/>
      <c r="P3" s="372"/>
    </row>
    <row r="4" spans="1:16" ht="36.75" thickTop="1">
      <c r="A4" s="374"/>
      <c r="B4" s="340" t="s">
        <v>129</v>
      </c>
      <c r="C4" s="192" t="s">
        <v>146</v>
      </c>
      <c r="D4" s="27" t="s">
        <v>147</v>
      </c>
      <c r="E4" s="325">
        <v>0.3</v>
      </c>
      <c r="F4" s="21"/>
      <c r="G4" s="29">
        <v>93</v>
      </c>
      <c r="H4" s="23" t="s">
        <v>131</v>
      </c>
      <c r="I4" s="121" t="s">
        <v>132</v>
      </c>
      <c r="J4" s="25">
        <v>1.237</v>
      </c>
      <c r="K4" s="22"/>
      <c r="L4" s="23">
        <v>90</v>
      </c>
      <c r="M4" s="23" t="s">
        <v>133</v>
      </c>
      <c r="N4" s="121" t="s">
        <v>0</v>
      </c>
      <c r="O4" s="25">
        <v>0.66</v>
      </c>
      <c r="P4" s="26"/>
    </row>
    <row r="5" spans="1:16" ht="36">
      <c r="A5" s="374"/>
      <c r="B5" s="340" t="s">
        <v>129</v>
      </c>
      <c r="C5" s="192" t="s">
        <v>148</v>
      </c>
      <c r="D5" s="27" t="s">
        <v>149</v>
      </c>
      <c r="E5" s="325">
        <v>1.731</v>
      </c>
      <c r="F5" s="28"/>
      <c r="G5" s="29">
        <v>82</v>
      </c>
      <c r="H5" s="23" t="s">
        <v>2</v>
      </c>
      <c r="I5" s="121" t="s">
        <v>174</v>
      </c>
      <c r="J5" s="25">
        <v>0.966</v>
      </c>
      <c r="K5" s="32">
        <v>0.235</v>
      </c>
      <c r="L5" s="33">
        <v>88</v>
      </c>
      <c r="M5" s="33" t="s">
        <v>3</v>
      </c>
      <c r="N5" s="334" t="s">
        <v>4</v>
      </c>
      <c r="O5" s="31">
        <v>0.45</v>
      </c>
      <c r="P5" s="34"/>
    </row>
    <row r="6" spans="1:16" ht="40.5" customHeight="1">
      <c r="A6" s="374"/>
      <c r="B6" s="338" t="s">
        <v>129</v>
      </c>
      <c r="C6" s="188" t="s">
        <v>150</v>
      </c>
      <c r="D6" s="121" t="s">
        <v>151</v>
      </c>
      <c r="E6" s="333">
        <v>2</v>
      </c>
      <c r="F6" s="37"/>
      <c r="G6" s="38">
        <v>81</v>
      </c>
      <c r="H6" s="33" t="s">
        <v>5</v>
      </c>
      <c r="I6" s="334" t="s">
        <v>6</v>
      </c>
      <c r="J6" s="31">
        <v>0.31</v>
      </c>
      <c r="K6" s="32">
        <v>0.224</v>
      </c>
      <c r="L6" s="65">
        <v>74</v>
      </c>
      <c r="M6" s="65" t="s">
        <v>23</v>
      </c>
      <c r="N6" s="121" t="s">
        <v>24</v>
      </c>
      <c r="O6" s="66">
        <v>0.53</v>
      </c>
      <c r="P6" s="34"/>
    </row>
    <row r="7" spans="1:16" ht="57" customHeight="1">
      <c r="A7" s="374"/>
      <c r="B7" s="338" t="s">
        <v>152</v>
      </c>
      <c r="C7" s="188" t="s">
        <v>153</v>
      </c>
      <c r="D7" s="121" t="s">
        <v>154</v>
      </c>
      <c r="E7" s="333">
        <v>0.3</v>
      </c>
      <c r="F7" s="39"/>
      <c r="G7" s="29">
        <v>76</v>
      </c>
      <c r="H7" s="23" t="s">
        <v>7</v>
      </c>
      <c r="I7" s="121" t="s">
        <v>8</v>
      </c>
      <c r="J7" s="25">
        <v>0.89</v>
      </c>
      <c r="K7" s="40"/>
      <c r="L7" s="41"/>
      <c r="M7" s="41"/>
      <c r="N7" s="42"/>
      <c r="O7" s="43"/>
      <c r="P7" s="34"/>
    </row>
    <row r="8" spans="1:17" ht="42.75" customHeight="1">
      <c r="A8" s="374"/>
      <c r="B8" s="339" t="s">
        <v>129</v>
      </c>
      <c r="C8" s="336" t="s">
        <v>155</v>
      </c>
      <c r="D8" s="334" t="s">
        <v>156</v>
      </c>
      <c r="E8" s="325">
        <v>0.5</v>
      </c>
      <c r="F8" s="37"/>
      <c r="G8" s="29">
        <v>75</v>
      </c>
      <c r="H8" s="23" t="s">
        <v>9</v>
      </c>
      <c r="I8" s="121" t="s">
        <v>10</v>
      </c>
      <c r="J8" s="25">
        <v>0.742</v>
      </c>
      <c r="K8" s="40"/>
      <c r="P8" s="31">
        <v>0.966</v>
      </c>
      <c r="Q8" s="35"/>
    </row>
    <row r="9" spans="1:16" ht="57" customHeight="1">
      <c r="A9" s="374"/>
      <c r="B9" s="337" t="s">
        <v>129</v>
      </c>
      <c r="C9" s="188" t="s">
        <v>157</v>
      </c>
      <c r="D9" s="121" t="s">
        <v>158</v>
      </c>
      <c r="E9" s="325">
        <v>0.688</v>
      </c>
      <c r="F9" s="39"/>
      <c r="G9" s="29">
        <v>73</v>
      </c>
      <c r="H9" s="23" t="s">
        <v>11</v>
      </c>
      <c r="I9" s="121" t="s">
        <v>12</v>
      </c>
      <c r="J9" s="25">
        <v>0.675</v>
      </c>
      <c r="K9" s="40"/>
      <c r="P9" s="40"/>
    </row>
    <row r="10" spans="1:16" ht="36.75" customHeight="1">
      <c r="A10" s="374"/>
      <c r="B10" s="262"/>
      <c r="C10" s="304"/>
      <c r="D10" s="121"/>
      <c r="E10" s="325"/>
      <c r="F10" s="39"/>
      <c r="G10" s="64">
        <v>53</v>
      </c>
      <c r="H10" s="65" t="s">
        <v>20</v>
      </c>
      <c r="I10" s="121" t="s">
        <v>175</v>
      </c>
      <c r="J10" s="66">
        <v>0.6</v>
      </c>
      <c r="K10" s="40"/>
      <c r="L10" s="37"/>
      <c r="M10" s="37"/>
      <c r="N10" s="37"/>
      <c r="O10" s="37"/>
      <c r="P10" s="40"/>
    </row>
    <row r="11" spans="1:16" ht="18.75" thickBot="1">
      <c r="A11" s="374"/>
      <c r="B11" s="44"/>
      <c r="C11" s="37"/>
      <c r="D11" s="95" t="s">
        <v>13</v>
      </c>
      <c r="E11" s="76">
        <f>SUM(E4:E9)</f>
        <v>5.519</v>
      </c>
      <c r="F11" s="37"/>
      <c r="G11" s="35"/>
      <c r="H11" s="36"/>
      <c r="I11" s="95" t="s">
        <v>13</v>
      </c>
      <c r="J11" s="76">
        <f>SUM(J4:J10)</f>
        <v>5.42</v>
      </c>
      <c r="K11" s="40"/>
      <c r="L11" s="37"/>
      <c r="M11" s="37"/>
      <c r="N11" s="95" t="s">
        <v>13</v>
      </c>
      <c r="O11" s="76">
        <f>SUM(O4:O9)</f>
        <v>1.6400000000000001</v>
      </c>
      <c r="P11" s="40"/>
    </row>
    <row r="12" spans="1:16" ht="18.75" thickBot="1">
      <c r="A12" s="374"/>
      <c r="B12" s="362" t="s">
        <v>25</v>
      </c>
      <c r="C12" s="385"/>
      <c r="D12" s="385"/>
      <c r="E12" s="385"/>
      <c r="F12" s="386"/>
      <c r="G12" s="362" t="s">
        <v>25</v>
      </c>
      <c r="H12" s="385"/>
      <c r="I12" s="385"/>
      <c r="J12" s="385"/>
      <c r="K12" s="219"/>
      <c r="L12" s="360" t="s">
        <v>25</v>
      </c>
      <c r="M12" s="360"/>
      <c r="N12" s="360"/>
      <c r="O12" s="360"/>
      <c r="P12" s="363"/>
    </row>
    <row r="13" spans="1:16" ht="19.5" customHeight="1">
      <c r="A13" s="374"/>
      <c r="B13" s="134" t="s">
        <v>129</v>
      </c>
      <c r="C13" s="137" t="s">
        <v>159</v>
      </c>
      <c r="D13" s="138" t="s">
        <v>160</v>
      </c>
      <c r="E13" s="325">
        <v>0.2</v>
      </c>
      <c r="F13" s="55"/>
      <c r="G13" s="56">
        <v>67</v>
      </c>
      <c r="H13" s="57" t="s">
        <v>16</v>
      </c>
      <c r="I13" s="334" t="s">
        <v>17</v>
      </c>
      <c r="J13" s="58">
        <v>0.55</v>
      </c>
      <c r="K13" s="40"/>
      <c r="L13" s="59">
        <v>78</v>
      </c>
      <c r="M13" s="59" t="s">
        <v>18</v>
      </c>
      <c r="N13" s="334" t="s">
        <v>19</v>
      </c>
      <c r="O13" s="60">
        <v>1.402</v>
      </c>
      <c r="P13" s="61"/>
    </row>
    <row r="14" spans="1:16" ht="40.5" customHeight="1">
      <c r="A14" s="374"/>
      <c r="B14" s="340" t="s">
        <v>129</v>
      </c>
      <c r="C14" s="341" t="s">
        <v>161</v>
      </c>
      <c r="D14" s="324" t="s">
        <v>162</v>
      </c>
      <c r="E14" s="58">
        <v>0.201</v>
      </c>
      <c r="F14" s="63"/>
      <c r="G14" s="64">
        <v>65</v>
      </c>
      <c r="H14" s="65" t="s">
        <v>20</v>
      </c>
      <c r="I14" s="121" t="s">
        <v>176</v>
      </c>
      <c r="J14" s="66">
        <v>0.9</v>
      </c>
      <c r="K14" s="40"/>
      <c r="L14" s="65">
        <v>75</v>
      </c>
      <c r="M14" s="65" t="s">
        <v>21</v>
      </c>
      <c r="N14" s="121" t="s">
        <v>22</v>
      </c>
      <c r="O14" s="66">
        <v>1.4</v>
      </c>
      <c r="P14" s="67"/>
    </row>
    <row r="15" spans="1:16" ht="36">
      <c r="A15" s="374"/>
      <c r="B15" s="342" t="s">
        <v>152</v>
      </c>
      <c r="C15" s="343" t="s">
        <v>163</v>
      </c>
      <c r="D15" s="27" t="s">
        <v>164</v>
      </c>
      <c r="E15" s="58">
        <v>0.29</v>
      </c>
      <c r="F15" s="63"/>
      <c r="G15" s="29">
        <v>93</v>
      </c>
      <c r="H15" s="23" t="s">
        <v>131</v>
      </c>
      <c r="I15" s="121" t="s">
        <v>132</v>
      </c>
      <c r="J15" s="66">
        <v>0.372</v>
      </c>
      <c r="K15" s="40"/>
      <c r="L15" s="33">
        <v>44</v>
      </c>
      <c r="M15" s="33" t="s">
        <v>26</v>
      </c>
      <c r="N15" s="334" t="s">
        <v>27</v>
      </c>
      <c r="O15" s="31">
        <v>0.5</v>
      </c>
      <c r="P15" s="67"/>
    </row>
    <row r="16" spans="1:16" ht="59.25" customHeight="1">
      <c r="A16" s="375"/>
      <c r="B16" s="337" t="s">
        <v>152</v>
      </c>
      <c r="C16" s="344" t="s">
        <v>157</v>
      </c>
      <c r="D16" s="121" t="s">
        <v>173</v>
      </c>
      <c r="E16" s="135">
        <v>1.35</v>
      </c>
      <c r="F16" s="63"/>
      <c r="G16" s="35"/>
      <c r="K16" s="40"/>
      <c r="L16" s="23" t="s">
        <v>129</v>
      </c>
      <c r="M16" s="23" t="s">
        <v>28</v>
      </c>
      <c r="N16" s="121" t="s">
        <v>29</v>
      </c>
      <c r="O16" s="25">
        <v>0.25</v>
      </c>
      <c r="P16" s="67"/>
    </row>
    <row r="17" spans="1:16" ht="18.75" thickBot="1">
      <c r="A17" s="374"/>
      <c r="B17" s="46"/>
      <c r="C17" s="75"/>
      <c r="D17" s="95" t="s">
        <v>13</v>
      </c>
      <c r="E17" s="76">
        <f>SUM(E13:E16)</f>
        <v>2.0410000000000004</v>
      </c>
      <c r="F17" s="50"/>
      <c r="G17" s="77"/>
      <c r="H17" s="37"/>
      <c r="I17" s="95" t="s">
        <v>13</v>
      </c>
      <c r="J17" s="76">
        <f>SUM(J13:J16)</f>
        <v>1.822</v>
      </c>
      <c r="K17" s="34"/>
      <c r="L17" s="78"/>
      <c r="M17" s="53"/>
      <c r="N17" s="95" t="s">
        <v>13</v>
      </c>
      <c r="O17" s="76">
        <f>SUM(O13:O16)</f>
        <v>3.5519999999999996</v>
      </c>
      <c r="P17" s="79"/>
    </row>
    <row r="18" spans="1:16" ht="18.75" thickBot="1">
      <c r="A18" s="374"/>
      <c r="B18" s="362" t="s">
        <v>30</v>
      </c>
      <c r="C18" s="360"/>
      <c r="D18" s="360"/>
      <c r="E18" s="360"/>
      <c r="F18" s="360"/>
      <c r="G18" s="362" t="s">
        <v>30</v>
      </c>
      <c r="H18" s="360"/>
      <c r="I18" s="360"/>
      <c r="J18" s="360"/>
      <c r="K18" s="71"/>
      <c r="L18" s="360" t="s">
        <v>30</v>
      </c>
      <c r="M18" s="360"/>
      <c r="N18" s="360"/>
      <c r="O18" s="360"/>
      <c r="P18" s="81"/>
    </row>
    <row r="19" spans="1:16" ht="36.75" customHeight="1">
      <c r="A19" s="374"/>
      <c r="B19" s="338" t="s">
        <v>129</v>
      </c>
      <c r="C19" s="188" t="s">
        <v>150</v>
      </c>
      <c r="D19" s="121" t="s">
        <v>151</v>
      </c>
      <c r="E19" s="335">
        <v>1.725</v>
      </c>
      <c r="F19" s="80"/>
      <c r="G19" s="29">
        <v>63</v>
      </c>
      <c r="H19" s="23" t="s">
        <v>31</v>
      </c>
      <c r="I19" s="121" t="s">
        <v>32</v>
      </c>
      <c r="J19" s="25">
        <v>1.256</v>
      </c>
      <c r="K19" s="71"/>
      <c r="L19" s="83">
        <v>68</v>
      </c>
      <c r="M19" s="83" t="s">
        <v>33</v>
      </c>
      <c r="N19" s="334" t="s">
        <v>34</v>
      </c>
      <c r="O19" s="82">
        <v>0.822</v>
      </c>
      <c r="P19" s="84"/>
    </row>
    <row r="20" spans="1:16" ht="36">
      <c r="A20" s="374"/>
      <c r="B20" s="338" t="s">
        <v>129</v>
      </c>
      <c r="C20" s="345" t="s">
        <v>169</v>
      </c>
      <c r="D20" s="233" t="s">
        <v>170</v>
      </c>
      <c r="E20" s="326">
        <v>0.3</v>
      </c>
      <c r="F20" s="85"/>
      <c r="G20" s="29">
        <v>53</v>
      </c>
      <c r="H20" s="23" t="s">
        <v>35</v>
      </c>
      <c r="I20" s="121" t="s">
        <v>36</v>
      </c>
      <c r="J20" s="25">
        <v>0.942</v>
      </c>
      <c r="K20" s="72"/>
      <c r="L20" s="83">
        <v>63</v>
      </c>
      <c r="M20" s="83" t="s">
        <v>37</v>
      </c>
      <c r="N20" s="27" t="s">
        <v>38</v>
      </c>
      <c r="O20" s="82">
        <v>0.436</v>
      </c>
      <c r="P20" s="72"/>
    </row>
    <row r="21" spans="1:16" ht="38.25" customHeight="1">
      <c r="A21" s="374"/>
      <c r="B21" s="338" t="s">
        <v>129</v>
      </c>
      <c r="C21" s="188" t="s">
        <v>167</v>
      </c>
      <c r="D21" s="121" t="s">
        <v>168</v>
      </c>
      <c r="E21" s="326">
        <v>1.9</v>
      </c>
      <c r="F21" s="85"/>
      <c r="G21" s="89"/>
      <c r="H21" s="90"/>
      <c r="I21" s="37"/>
      <c r="J21" s="37"/>
      <c r="K21" s="40"/>
      <c r="L21" s="86">
        <v>59</v>
      </c>
      <c r="M21" s="86" t="s">
        <v>39</v>
      </c>
      <c r="N21" s="121" t="s">
        <v>40</v>
      </c>
      <c r="O21" s="87">
        <v>0.923</v>
      </c>
      <c r="P21" s="72"/>
    </row>
    <row r="22" spans="1:16" ht="38.25" customHeight="1">
      <c r="A22" s="374"/>
      <c r="B22" s="346" t="s">
        <v>129</v>
      </c>
      <c r="C22" s="192" t="s">
        <v>165</v>
      </c>
      <c r="D22" s="27" t="s">
        <v>166</v>
      </c>
      <c r="E22" s="327">
        <v>0.5</v>
      </c>
      <c r="F22" s="85"/>
      <c r="G22" s="44"/>
      <c r="H22" s="37"/>
      <c r="I22" s="37"/>
      <c r="J22" s="37"/>
      <c r="K22" s="34"/>
      <c r="L22" s="86">
        <v>49</v>
      </c>
      <c r="M22" s="86" t="s">
        <v>41</v>
      </c>
      <c r="N22" s="121" t="s">
        <v>42</v>
      </c>
      <c r="O22" s="87">
        <v>0.707</v>
      </c>
      <c r="P22" s="72"/>
    </row>
    <row r="23" spans="1:16" ht="36">
      <c r="A23" s="374"/>
      <c r="B23" s="91"/>
      <c r="C23" s="41"/>
      <c r="D23" s="37"/>
      <c r="E23" s="92"/>
      <c r="F23" s="37"/>
      <c r="G23" s="44"/>
      <c r="H23" s="37"/>
      <c r="I23" s="37"/>
      <c r="J23" s="45"/>
      <c r="K23" s="34"/>
      <c r="L23" s="86" t="s">
        <v>129</v>
      </c>
      <c r="M23" s="86" t="s">
        <v>28</v>
      </c>
      <c r="N23" s="121" t="s">
        <v>29</v>
      </c>
      <c r="O23" s="87">
        <v>0.25</v>
      </c>
      <c r="P23" s="72"/>
    </row>
    <row r="24" spans="1:16" ht="18.75" thickBot="1">
      <c r="A24" s="374"/>
      <c r="B24" s="93"/>
      <c r="C24" s="94"/>
      <c r="D24" s="95" t="s">
        <v>13</v>
      </c>
      <c r="E24" s="96">
        <f>SUM(E19:E23)</f>
        <v>4.425</v>
      </c>
      <c r="F24" s="97"/>
      <c r="G24" s="77"/>
      <c r="H24" s="47"/>
      <c r="I24" s="95" t="s">
        <v>13</v>
      </c>
      <c r="J24" s="96">
        <f>SUM(J19:J23)</f>
        <v>2.198</v>
      </c>
      <c r="K24" s="98"/>
      <c r="L24" s="99"/>
      <c r="M24" s="100"/>
      <c r="N24" s="95" t="s">
        <v>13</v>
      </c>
      <c r="O24" s="101">
        <f>SUM(O19:O23)</f>
        <v>3.138</v>
      </c>
      <c r="P24" s="79"/>
    </row>
    <row r="25" spans="1:16" ht="18.75" thickBot="1">
      <c r="A25" s="374"/>
      <c r="B25" s="46"/>
      <c r="C25" s="75"/>
      <c r="D25" s="48" t="s">
        <v>43</v>
      </c>
      <c r="E25" s="102">
        <f>E11+E17+E24</f>
        <v>11.985</v>
      </c>
      <c r="F25" s="50"/>
      <c r="G25" s="103"/>
      <c r="H25" s="104"/>
      <c r="I25" s="105" t="s">
        <v>43</v>
      </c>
      <c r="J25" s="106">
        <f>J11+J17+J24</f>
        <v>9.44</v>
      </c>
      <c r="K25" s="107"/>
      <c r="L25" s="47"/>
      <c r="M25" s="108"/>
      <c r="N25" s="48" t="s">
        <v>43</v>
      </c>
      <c r="O25" s="102">
        <f>O11+O17+O24</f>
        <v>8.33</v>
      </c>
      <c r="P25" s="52"/>
    </row>
    <row r="26" spans="1:16" ht="36" customHeight="1" thickTop="1">
      <c r="A26" s="374"/>
      <c r="B26" s="109" t="s">
        <v>122</v>
      </c>
      <c r="C26" s="110"/>
      <c r="D26" s="111" t="s">
        <v>44</v>
      </c>
      <c r="E26" s="112" t="s">
        <v>124</v>
      </c>
      <c r="F26" s="113"/>
      <c r="G26" s="109" t="s">
        <v>122</v>
      </c>
      <c r="H26" s="110"/>
      <c r="I26" s="111" t="s">
        <v>45</v>
      </c>
      <c r="J26" s="112" t="s">
        <v>124</v>
      </c>
      <c r="K26" s="114"/>
      <c r="L26" s="115" t="s">
        <v>122</v>
      </c>
      <c r="M26" s="110"/>
      <c r="N26" s="111" t="s">
        <v>46</v>
      </c>
      <c r="O26" s="112" t="s">
        <v>124</v>
      </c>
      <c r="P26" s="116"/>
    </row>
    <row r="27" spans="1:16" ht="13.5" thickBot="1">
      <c r="A27" s="374"/>
      <c r="B27" s="12"/>
      <c r="C27" s="20"/>
      <c r="D27" s="117"/>
      <c r="E27" s="14" t="s">
        <v>127</v>
      </c>
      <c r="F27" s="117"/>
      <c r="G27" s="12"/>
      <c r="H27" s="20"/>
      <c r="I27" s="117"/>
      <c r="J27" s="14" t="s">
        <v>127</v>
      </c>
      <c r="K27" s="118"/>
      <c r="L27" s="119"/>
      <c r="M27" s="20"/>
      <c r="N27" s="117"/>
      <c r="O27" s="14" t="s">
        <v>127</v>
      </c>
      <c r="P27" s="118"/>
    </row>
    <row r="28" spans="1:16" ht="21.75" customHeight="1" thickBot="1" thickTop="1">
      <c r="A28" s="374"/>
      <c r="B28" s="367" t="s">
        <v>128</v>
      </c>
      <c r="C28" s="368"/>
      <c r="D28" s="368"/>
      <c r="E28" s="368"/>
      <c r="F28" s="368"/>
      <c r="G28" s="367" t="s">
        <v>128</v>
      </c>
      <c r="H28" s="368"/>
      <c r="I28" s="368"/>
      <c r="J28" s="368"/>
      <c r="K28" s="372"/>
      <c r="L28" s="368" t="s">
        <v>128</v>
      </c>
      <c r="M28" s="368"/>
      <c r="N28" s="368"/>
      <c r="O28" s="368"/>
      <c r="P28" s="372"/>
    </row>
    <row r="29" spans="1:16" ht="36.75" thickTop="1">
      <c r="A29" s="374"/>
      <c r="B29" s="120" t="s">
        <v>129</v>
      </c>
      <c r="C29" s="380" t="s">
        <v>47</v>
      </c>
      <c r="D29" s="381"/>
      <c r="E29" s="43">
        <v>0.34</v>
      </c>
      <c r="F29" s="37"/>
      <c r="G29" s="64">
        <v>98</v>
      </c>
      <c r="H29" s="65" t="s">
        <v>48</v>
      </c>
      <c r="I29" s="121" t="s">
        <v>49</v>
      </c>
      <c r="J29" s="43">
        <v>3</v>
      </c>
      <c r="K29" s="40"/>
      <c r="L29" s="83" t="s">
        <v>129</v>
      </c>
      <c r="M29" s="83" t="s">
        <v>50</v>
      </c>
      <c r="N29" s="27" t="s">
        <v>51</v>
      </c>
      <c r="O29" s="31">
        <v>16</v>
      </c>
      <c r="P29" s="34"/>
    </row>
    <row r="30" spans="1:16" ht="21.75" customHeight="1">
      <c r="A30" s="374"/>
      <c r="B30" s="122" t="s">
        <v>129</v>
      </c>
      <c r="C30" s="378" t="s">
        <v>52</v>
      </c>
      <c r="D30" s="379"/>
      <c r="E30" s="124">
        <v>2.96</v>
      </c>
      <c r="F30" s="37"/>
      <c r="G30" s="56">
        <v>95</v>
      </c>
      <c r="H30" s="57" t="s">
        <v>53</v>
      </c>
      <c r="I30" s="27" t="s">
        <v>54</v>
      </c>
      <c r="J30" s="31">
        <v>1</v>
      </c>
      <c r="K30" s="40"/>
      <c r="L30" s="83" t="s">
        <v>129</v>
      </c>
      <c r="M30" s="126" t="s">
        <v>55</v>
      </c>
      <c r="N30" s="27" t="s">
        <v>56</v>
      </c>
      <c r="O30" s="31">
        <v>2.6</v>
      </c>
      <c r="P30" s="34"/>
    </row>
    <row r="31" spans="1:16" ht="38.25" customHeight="1">
      <c r="A31" s="374"/>
      <c r="B31" s="56" t="s">
        <v>129</v>
      </c>
      <c r="C31" s="358" t="s">
        <v>57</v>
      </c>
      <c r="D31" s="358"/>
      <c r="E31" s="82">
        <v>0.3</v>
      </c>
      <c r="F31" s="37"/>
      <c r="G31" s="64">
        <v>88</v>
      </c>
      <c r="H31" s="65" t="s">
        <v>58</v>
      </c>
      <c r="I31" s="121" t="s">
        <v>179</v>
      </c>
      <c r="J31" s="25">
        <v>2</v>
      </c>
      <c r="K31" s="40"/>
      <c r="L31" s="126">
        <v>93</v>
      </c>
      <c r="M31" s="33" t="s">
        <v>180</v>
      </c>
      <c r="N31" s="27" t="s">
        <v>181</v>
      </c>
      <c r="O31" s="31">
        <v>2.75</v>
      </c>
      <c r="P31" s="34"/>
    </row>
    <row r="32" spans="1:16" ht="21.75" customHeight="1">
      <c r="A32" s="374"/>
      <c r="B32" s="122" t="s">
        <v>129</v>
      </c>
      <c r="C32" s="379" t="s">
        <v>182</v>
      </c>
      <c r="D32" s="379"/>
      <c r="E32" s="329">
        <v>0.5</v>
      </c>
      <c r="F32" s="37"/>
      <c r="G32" s="122"/>
      <c r="H32" s="125"/>
      <c r="I32" s="70"/>
      <c r="J32" s="43"/>
      <c r="K32" s="40"/>
      <c r="L32" s="126">
        <v>81</v>
      </c>
      <c r="M32" s="83" t="s">
        <v>183</v>
      </c>
      <c r="N32" s="27" t="s">
        <v>184</v>
      </c>
      <c r="O32" s="193">
        <v>1</v>
      </c>
      <c r="P32" s="34"/>
    </row>
    <row r="33" spans="1:16" ht="21.75" customHeight="1">
      <c r="A33" s="374"/>
      <c r="B33" s="122"/>
      <c r="F33" s="37"/>
      <c r="G33" s="128"/>
      <c r="H33" s="129"/>
      <c r="I33" s="73"/>
      <c r="J33" s="329"/>
      <c r="K33" s="130"/>
      <c r="L33" s="131">
        <v>57</v>
      </c>
      <c r="M33" s="131" t="s">
        <v>185</v>
      </c>
      <c r="N33" s="123" t="s">
        <v>186</v>
      </c>
      <c r="O33" s="357">
        <v>0.9</v>
      </c>
      <c r="P33" s="34"/>
    </row>
    <row r="34" spans="1:16" ht="20.25" customHeight="1" thickBot="1">
      <c r="A34" s="374"/>
      <c r="B34" s="35"/>
      <c r="C34" s="36"/>
      <c r="D34" s="95" t="s">
        <v>13</v>
      </c>
      <c r="E34" s="96">
        <f>SUM(E29:E32)</f>
        <v>4.1</v>
      </c>
      <c r="F34" s="37"/>
      <c r="G34" s="89"/>
      <c r="H34" s="131"/>
      <c r="I34" s="95" t="s">
        <v>13</v>
      </c>
      <c r="J34" s="96">
        <f>SUM(J29:J33)</f>
        <v>6</v>
      </c>
      <c r="K34" s="130"/>
      <c r="L34" s="36"/>
      <c r="M34" s="36"/>
      <c r="N34" s="95" t="s">
        <v>13</v>
      </c>
      <c r="O34" s="96">
        <f>SUM(O29:O33)</f>
        <v>23.25</v>
      </c>
      <c r="P34" s="74"/>
    </row>
    <row r="35" spans="1:16" ht="18.75" thickBot="1">
      <c r="A35" s="374"/>
      <c r="B35" s="362" t="s">
        <v>25</v>
      </c>
      <c r="C35" s="360"/>
      <c r="D35" s="360"/>
      <c r="E35" s="360"/>
      <c r="F35" s="363"/>
      <c r="G35" s="362" t="s">
        <v>25</v>
      </c>
      <c r="H35" s="360"/>
      <c r="I35" s="360"/>
      <c r="J35" s="360"/>
      <c r="K35" s="363"/>
      <c r="L35" s="360" t="s">
        <v>25</v>
      </c>
      <c r="M35" s="360"/>
      <c r="N35" s="360"/>
      <c r="O35" s="360"/>
      <c r="P35" s="363"/>
    </row>
    <row r="36" spans="1:16" ht="21.75" customHeight="1">
      <c r="A36" s="374"/>
      <c r="B36" s="134" t="s">
        <v>129</v>
      </c>
      <c r="C36" s="379" t="s">
        <v>182</v>
      </c>
      <c r="D36" s="379"/>
      <c r="E36" s="135">
        <v>0.5</v>
      </c>
      <c r="F36" s="63"/>
      <c r="G36" s="38">
        <v>95</v>
      </c>
      <c r="H36" s="33" t="s">
        <v>53</v>
      </c>
      <c r="I36" s="30" t="s">
        <v>54</v>
      </c>
      <c r="J36" s="31">
        <v>0.5</v>
      </c>
      <c r="K36" s="130"/>
      <c r="L36" s="131">
        <v>57</v>
      </c>
      <c r="M36" s="131" t="s">
        <v>185</v>
      </c>
      <c r="N36" s="123" t="s">
        <v>186</v>
      </c>
      <c r="O36" s="136">
        <v>0.25</v>
      </c>
      <c r="P36" s="330"/>
    </row>
    <row r="37" spans="1:16" ht="36">
      <c r="A37" s="374"/>
      <c r="B37" s="38" t="s">
        <v>129</v>
      </c>
      <c r="C37" s="358" t="s">
        <v>189</v>
      </c>
      <c r="D37" s="358"/>
      <c r="E37" s="82">
        <v>0.503</v>
      </c>
      <c r="F37" s="63"/>
      <c r="G37" s="29">
        <v>88</v>
      </c>
      <c r="H37" s="23" t="s">
        <v>58</v>
      </c>
      <c r="I37" s="121" t="s">
        <v>179</v>
      </c>
      <c r="J37" s="25">
        <v>1</v>
      </c>
      <c r="K37" s="130"/>
      <c r="L37" s="131">
        <v>28</v>
      </c>
      <c r="M37" s="127" t="s">
        <v>59</v>
      </c>
      <c r="N37" s="123" t="s">
        <v>60</v>
      </c>
      <c r="O37" s="43">
        <v>0.639</v>
      </c>
      <c r="P37" s="34"/>
    </row>
    <row r="38" spans="1:16" ht="21.75" customHeight="1">
      <c r="A38" s="374"/>
      <c r="B38" s="38" t="s">
        <v>129</v>
      </c>
      <c r="C38" s="358" t="s">
        <v>61</v>
      </c>
      <c r="D38" s="358"/>
      <c r="E38" s="82">
        <v>0.5</v>
      </c>
      <c r="F38" s="63"/>
      <c r="G38" s="347">
        <v>81</v>
      </c>
      <c r="H38" s="192" t="s">
        <v>187</v>
      </c>
      <c r="I38" s="324" t="s">
        <v>188</v>
      </c>
      <c r="J38" s="327">
        <v>0.5</v>
      </c>
      <c r="K38" s="63"/>
      <c r="L38" s="44"/>
      <c r="M38" s="37"/>
      <c r="N38" s="132"/>
      <c r="O38" s="328"/>
      <c r="P38" s="34"/>
    </row>
    <row r="39" spans="1:16" ht="39" customHeight="1">
      <c r="A39" s="374"/>
      <c r="F39" s="85"/>
      <c r="G39" s="29">
        <v>98</v>
      </c>
      <c r="H39" s="23" t="s">
        <v>48</v>
      </c>
      <c r="I39" s="121" t="s">
        <v>49</v>
      </c>
      <c r="J39" s="25">
        <v>0.5</v>
      </c>
      <c r="K39" s="67"/>
      <c r="P39" s="67"/>
    </row>
    <row r="40" spans="1:16" ht="24" customHeight="1">
      <c r="A40" s="374"/>
      <c r="F40" s="85"/>
      <c r="G40" s="38">
        <v>95</v>
      </c>
      <c r="H40" s="33" t="s">
        <v>53</v>
      </c>
      <c r="I40" s="324" t="s">
        <v>54</v>
      </c>
      <c r="J40" s="31">
        <v>0.5</v>
      </c>
      <c r="K40" s="67"/>
      <c r="L40" s="36"/>
      <c r="M40" s="36"/>
      <c r="N40" s="36"/>
      <c r="O40" s="36"/>
      <c r="P40" s="67"/>
    </row>
    <row r="41" spans="1:16" ht="18.75" thickBot="1">
      <c r="A41" s="374"/>
      <c r="B41" s="44"/>
      <c r="C41" s="131"/>
      <c r="D41" s="95" t="s">
        <v>13</v>
      </c>
      <c r="E41" s="139">
        <f>SUM(E36:E40)</f>
        <v>1.5030000000000001</v>
      </c>
      <c r="F41" s="63"/>
      <c r="G41" s="91"/>
      <c r="H41" s="41"/>
      <c r="I41" s="95" t="s">
        <v>13</v>
      </c>
      <c r="J41" s="139">
        <f>SUM(J36:J40)</f>
        <v>3</v>
      </c>
      <c r="K41" s="130"/>
      <c r="L41" s="127"/>
      <c r="M41" s="131"/>
      <c r="N41" s="95" t="s">
        <v>13</v>
      </c>
      <c r="O41" s="140">
        <f>SUM(O36:O40)</f>
        <v>0.889</v>
      </c>
      <c r="P41" s="34"/>
    </row>
    <row r="42" spans="1:16" ht="18.75" thickBot="1">
      <c r="A42" s="374"/>
      <c r="B42" s="362" t="s">
        <v>30</v>
      </c>
      <c r="C42" s="360"/>
      <c r="D42" s="360"/>
      <c r="E42" s="360"/>
      <c r="F42" s="141"/>
      <c r="G42" s="362" t="s">
        <v>30</v>
      </c>
      <c r="H42" s="360"/>
      <c r="I42" s="360"/>
      <c r="J42" s="360"/>
      <c r="K42" s="363"/>
      <c r="L42" s="360" t="s">
        <v>30</v>
      </c>
      <c r="M42" s="360"/>
      <c r="N42" s="360"/>
      <c r="O42" s="360"/>
      <c r="P42" s="363"/>
    </row>
    <row r="43" spans="1:16" ht="19.5" customHeight="1">
      <c r="A43" s="374"/>
      <c r="B43" s="69" t="s">
        <v>129</v>
      </c>
      <c r="C43" s="377" t="s">
        <v>62</v>
      </c>
      <c r="D43" s="359"/>
      <c r="E43" s="124">
        <v>1</v>
      </c>
      <c r="F43" s="142"/>
      <c r="G43" s="143"/>
      <c r="H43" s="85"/>
      <c r="I43" s="85"/>
      <c r="J43" s="85"/>
      <c r="K43" s="61"/>
      <c r="L43" s="131">
        <v>28</v>
      </c>
      <c r="M43" s="127" t="s">
        <v>59</v>
      </c>
      <c r="N43" s="123" t="s">
        <v>63</v>
      </c>
      <c r="O43" s="43">
        <v>0.212</v>
      </c>
      <c r="P43" s="61"/>
    </row>
    <row r="44" spans="1:16" ht="18.75" thickBot="1">
      <c r="A44" s="374"/>
      <c r="B44" s="144"/>
      <c r="C44" s="145"/>
      <c r="D44" s="95" t="s">
        <v>13</v>
      </c>
      <c r="E44" s="101">
        <f>SUM(E43:E43)</f>
        <v>1</v>
      </c>
      <c r="F44" s="146"/>
      <c r="G44" s="147"/>
      <c r="H44" s="148"/>
      <c r="I44" s="95" t="s">
        <v>13</v>
      </c>
      <c r="J44" s="101">
        <f>SUM(J43:J43)</f>
        <v>0</v>
      </c>
      <c r="K44" s="52"/>
      <c r="L44" s="78"/>
      <c r="M44" s="53"/>
      <c r="N44" s="95" t="s">
        <v>13</v>
      </c>
      <c r="O44" s="101">
        <f>SUM(O43:O43)</f>
        <v>0.212</v>
      </c>
      <c r="P44" s="149"/>
    </row>
    <row r="45" spans="1:16" ht="18.75" thickBot="1">
      <c r="A45" s="376"/>
      <c r="B45" s="150"/>
      <c r="C45" s="151"/>
      <c r="D45" s="152" t="s">
        <v>43</v>
      </c>
      <c r="E45" s="153">
        <f>E34+E41+E44</f>
        <v>6.603</v>
      </c>
      <c r="F45" s="154"/>
      <c r="G45" s="150"/>
      <c r="H45" s="151"/>
      <c r="I45" s="152" t="s">
        <v>43</v>
      </c>
      <c r="J45" s="153">
        <f>J34+J41+J44</f>
        <v>9</v>
      </c>
      <c r="K45" s="155"/>
      <c r="L45" s="156"/>
      <c r="M45" s="157"/>
      <c r="N45" s="152" t="s">
        <v>43</v>
      </c>
      <c r="O45" s="153">
        <f>O34+O41+O44</f>
        <v>24.351</v>
      </c>
      <c r="P45" s="155"/>
    </row>
    <row r="46" spans="1:16" ht="36.75" customHeight="1" thickTop="1">
      <c r="A46" s="373" t="s">
        <v>64</v>
      </c>
      <c r="B46" s="158" t="s">
        <v>122</v>
      </c>
      <c r="C46" s="159"/>
      <c r="D46" s="160" t="s">
        <v>65</v>
      </c>
      <c r="E46" s="161" t="s">
        <v>124</v>
      </c>
      <c r="F46" s="162"/>
      <c r="G46" s="158" t="s">
        <v>122</v>
      </c>
      <c r="H46" s="163"/>
      <c r="I46" s="160" t="s">
        <v>66</v>
      </c>
      <c r="J46" s="161" t="s">
        <v>124</v>
      </c>
      <c r="K46" s="164"/>
      <c r="L46" s="165" t="s">
        <v>122</v>
      </c>
      <c r="M46" s="166"/>
      <c r="N46" s="167" t="s">
        <v>67</v>
      </c>
      <c r="O46" s="161" t="s">
        <v>124</v>
      </c>
      <c r="P46" s="168"/>
    </row>
    <row r="47" spans="1:16" ht="18.75" thickBot="1">
      <c r="A47" s="374"/>
      <c r="B47" s="169"/>
      <c r="C47" s="13"/>
      <c r="D47" s="14"/>
      <c r="E47" s="14" t="s">
        <v>127</v>
      </c>
      <c r="F47" s="117"/>
      <c r="G47" s="12"/>
      <c r="H47" s="13"/>
      <c r="I47" s="170"/>
      <c r="J47" s="14" t="s">
        <v>127</v>
      </c>
      <c r="K47" s="118"/>
      <c r="L47" s="171"/>
      <c r="M47" s="172"/>
      <c r="N47" s="16"/>
      <c r="O47" s="18" t="s">
        <v>127</v>
      </c>
      <c r="P47" s="19"/>
    </row>
    <row r="48" spans="1:16" ht="23.25" customHeight="1" thickBot="1" thickTop="1">
      <c r="A48" s="374"/>
      <c r="B48" s="367" t="s">
        <v>128</v>
      </c>
      <c r="C48" s="368"/>
      <c r="D48" s="368"/>
      <c r="E48" s="368"/>
      <c r="F48" s="368"/>
      <c r="G48" s="367" t="s">
        <v>128</v>
      </c>
      <c r="H48" s="368"/>
      <c r="I48" s="368"/>
      <c r="J48" s="368"/>
      <c r="K48" s="372"/>
      <c r="L48" s="370" t="s">
        <v>128</v>
      </c>
      <c r="M48" s="370"/>
      <c r="N48" s="370"/>
      <c r="O48" s="370"/>
      <c r="P48" s="371"/>
    </row>
    <row r="49" spans="1:16" ht="36.75" thickTop="1">
      <c r="A49" s="374"/>
      <c r="B49" s="173">
        <v>74</v>
      </c>
      <c r="C49" s="174" t="s">
        <v>68</v>
      </c>
      <c r="D49" s="121" t="s">
        <v>69</v>
      </c>
      <c r="E49" s="175">
        <v>1</v>
      </c>
      <c r="F49" s="176"/>
      <c r="G49" s="38">
        <v>91</v>
      </c>
      <c r="H49" s="33" t="s">
        <v>83</v>
      </c>
      <c r="I49" s="324" t="s">
        <v>84</v>
      </c>
      <c r="J49" s="31">
        <v>0.8373</v>
      </c>
      <c r="K49" s="177"/>
      <c r="L49" s="83">
        <v>102</v>
      </c>
      <c r="M49" s="33" t="s">
        <v>70</v>
      </c>
      <c r="N49" s="324" t="s">
        <v>71</v>
      </c>
      <c r="O49" s="348">
        <v>0.58</v>
      </c>
      <c r="P49" s="34"/>
    </row>
    <row r="50" spans="1:16" ht="36">
      <c r="A50" s="374"/>
      <c r="B50" s="187">
        <v>65</v>
      </c>
      <c r="C50" s="188" t="s">
        <v>81</v>
      </c>
      <c r="D50" s="121" t="s">
        <v>82</v>
      </c>
      <c r="E50" s="189">
        <v>1</v>
      </c>
      <c r="F50" s="179"/>
      <c r="G50" s="38">
        <v>88</v>
      </c>
      <c r="H50" s="33" t="s">
        <v>87</v>
      </c>
      <c r="I50" s="324" t="s">
        <v>88</v>
      </c>
      <c r="J50" s="31">
        <v>1</v>
      </c>
      <c r="K50" s="180"/>
      <c r="L50" s="83">
        <v>97</v>
      </c>
      <c r="M50" s="83" t="s">
        <v>72</v>
      </c>
      <c r="N50" s="324" t="s">
        <v>73</v>
      </c>
      <c r="O50" s="193">
        <v>1.65</v>
      </c>
      <c r="P50" s="34"/>
    </row>
    <row r="51" spans="1:16" ht="39">
      <c r="A51" s="374"/>
      <c r="B51" s="187">
        <v>62</v>
      </c>
      <c r="C51" s="188" t="s">
        <v>89</v>
      </c>
      <c r="D51" s="27" t="s">
        <v>178</v>
      </c>
      <c r="E51" s="66">
        <v>2</v>
      </c>
      <c r="F51" s="179"/>
      <c r="G51" s="69"/>
      <c r="H51" s="131"/>
      <c r="I51" s="42"/>
      <c r="J51" s="43"/>
      <c r="K51" s="180"/>
      <c r="L51" s="83">
        <v>95</v>
      </c>
      <c r="M51" s="83" t="s">
        <v>74</v>
      </c>
      <c r="N51" s="324" t="s">
        <v>75</v>
      </c>
      <c r="O51" s="193">
        <v>0.4</v>
      </c>
      <c r="P51" s="34"/>
    </row>
    <row r="52" spans="1:16" ht="26.25" customHeight="1" thickBot="1">
      <c r="A52" s="374"/>
      <c r="B52" s="181"/>
      <c r="C52" s="37"/>
      <c r="D52" s="62" t="s">
        <v>13</v>
      </c>
      <c r="E52" s="133">
        <f>SUM(E49:E51)</f>
        <v>4</v>
      </c>
      <c r="F52" s="179"/>
      <c r="G52" s="44"/>
      <c r="H52" s="131"/>
      <c r="I52" s="62" t="s">
        <v>13</v>
      </c>
      <c r="J52" s="182">
        <f>SUM(J49:J51)</f>
        <v>1.8373</v>
      </c>
      <c r="K52" s="180"/>
      <c r="L52" s="179"/>
      <c r="M52" s="131"/>
      <c r="N52" s="132" t="s">
        <v>13</v>
      </c>
      <c r="O52" s="183">
        <f>SUM(O49:O51)</f>
        <v>2.63</v>
      </c>
      <c r="P52" s="34"/>
    </row>
    <row r="53" spans="1:16" ht="18.75" thickBot="1">
      <c r="A53" s="374"/>
      <c r="B53" s="362" t="s">
        <v>25</v>
      </c>
      <c r="C53" s="360"/>
      <c r="D53" s="360"/>
      <c r="E53" s="360"/>
      <c r="F53" s="363"/>
      <c r="G53" s="362" t="s">
        <v>25</v>
      </c>
      <c r="H53" s="360"/>
      <c r="I53" s="360"/>
      <c r="J53" s="360"/>
      <c r="K53" s="363"/>
      <c r="L53" s="362" t="s">
        <v>25</v>
      </c>
      <c r="M53" s="360"/>
      <c r="N53" s="360"/>
      <c r="O53" s="360"/>
      <c r="P53" s="363"/>
    </row>
    <row r="54" spans="1:16" ht="36">
      <c r="A54" s="375"/>
      <c r="B54" s="349">
        <v>65</v>
      </c>
      <c r="C54" s="192" t="s">
        <v>85</v>
      </c>
      <c r="D54" s="324" t="s">
        <v>86</v>
      </c>
      <c r="E54" s="58">
        <v>0.815</v>
      </c>
      <c r="F54" s="179"/>
      <c r="G54" s="56">
        <v>91</v>
      </c>
      <c r="H54" s="192" t="s">
        <v>78</v>
      </c>
      <c r="I54" s="324" t="s">
        <v>79</v>
      </c>
      <c r="J54" s="58">
        <v>3.84</v>
      </c>
      <c r="K54" s="180"/>
      <c r="L54" s="184"/>
      <c r="M54" s="185" t="s">
        <v>70</v>
      </c>
      <c r="N54" s="324" t="s">
        <v>80</v>
      </c>
      <c r="O54" s="186">
        <v>1.14</v>
      </c>
      <c r="P54" s="84"/>
    </row>
    <row r="55" spans="1:16" ht="23.25" customHeight="1">
      <c r="A55" s="374"/>
      <c r="B55" s="350">
        <v>65</v>
      </c>
      <c r="C55" s="57" t="s">
        <v>76</v>
      </c>
      <c r="D55" s="324" t="s">
        <v>77</v>
      </c>
      <c r="E55" s="331">
        <v>1.4</v>
      </c>
      <c r="F55" s="179"/>
      <c r="G55" s="56">
        <v>88</v>
      </c>
      <c r="H55" s="192" t="s">
        <v>87</v>
      </c>
      <c r="I55" s="324" t="s">
        <v>88</v>
      </c>
      <c r="J55" s="58">
        <v>0.54</v>
      </c>
      <c r="K55" s="180"/>
      <c r="L55" s="187"/>
      <c r="M55" s="65" t="s">
        <v>70</v>
      </c>
      <c r="N55" s="324" t="s">
        <v>93</v>
      </c>
      <c r="O55" s="189">
        <v>2.087</v>
      </c>
      <c r="P55" s="34"/>
    </row>
    <row r="56" spans="1:16" ht="36.75" customHeight="1">
      <c r="A56" s="374"/>
      <c r="C56" s="188" t="s">
        <v>89</v>
      </c>
      <c r="D56" s="121" t="s">
        <v>90</v>
      </c>
      <c r="E56" s="66">
        <v>2.3</v>
      </c>
      <c r="F56" s="179"/>
      <c r="G56" s="351">
        <v>84</v>
      </c>
      <c r="H56" s="83" t="s">
        <v>91</v>
      </c>
      <c r="I56" s="324" t="s">
        <v>92</v>
      </c>
      <c r="J56" s="31">
        <v>1.884</v>
      </c>
      <c r="K56" s="180"/>
      <c r="L56" s="192"/>
      <c r="M56" s="192" t="s">
        <v>72</v>
      </c>
      <c r="N56" s="324" t="s">
        <v>73</v>
      </c>
      <c r="O56" s="193">
        <v>1.71</v>
      </c>
      <c r="P56" s="34"/>
    </row>
    <row r="57" spans="1:17" ht="39" customHeight="1">
      <c r="A57" s="374"/>
      <c r="B57" s="88">
        <v>46</v>
      </c>
      <c r="C57" s="86" t="s">
        <v>94</v>
      </c>
      <c r="D57" s="121" t="s">
        <v>95</v>
      </c>
      <c r="E57" s="25">
        <v>0.5</v>
      </c>
      <c r="F57" s="179"/>
      <c r="G57" s="35"/>
      <c r="K57" s="235"/>
      <c r="L57" s="187"/>
      <c r="M57" s="192" t="s">
        <v>74</v>
      </c>
      <c r="N57" s="324" t="s">
        <v>96</v>
      </c>
      <c r="O57" s="193">
        <v>0.935</v>
      </c>
      <c r="P57" s="179"/>
      <c r="Q57" s="35"/>
    </row>
    <row r="58" spans="1:17" ht="36">
      <c r="A58" s="374"/>
      <c r="B58" s="187">
        <v>65</v>
      </c>
      <c r="C58" s="188" t="s">
        <v>81</v>
      </c>
      <c r="D58" s="121" t="s">
        <v>82</v>
      </c>
      <c r="E58" s="189">
        <v>0.411</v>
      </c>
      <c r="F58" s="36"/>
      <c r="G58" s="35"/>
      <c r="K58" s="36"/>
      <c r="L58" s="190"/>
      <c r="M58" s="192" t="s">
        <v>74</v>
      </c>
      <c r="N58" s="324" t="s">
        <v>97</v>
      </c>
      <c r="O58" s="331">
        <v>1.679</v>
      </c>
      <c r="Q58" s="35"/>
    </row>
    <row r="59" spans="1:16" ht="21" customHeight="1">
      <c r="A59" s="374"/>
      <c r="B59" s="187"/>
      <c r="F59" s="85"/>
      <c r="G59" s="35"/>
      <c r="K59" s="85"/>
      <c r="L59" s="190">
        <v>89</v>
      </c>
      <c r="M59" s="137" t="s">
        <v>98</v>
      </c>
      <c r="N59" s="324" t="s">
        <v>99</v>
      </c>
      <c r="O59" s="195">
        <v>2.535</v>
      </c>
      <c r="P59" s="67"/>
    </row>
    <row r="60" spans="1:16" ht="18.75" thickBot="1">
      <c r="A60" s="374"/>
      <c r="B60" s="144"/>
      <c r="C60" s="196"/>
      <c r="D60" s="48" t="s">
        <v>13</v>
      </c>
      <c r="E60" s="76">
        <f>SUM(E54:E59)</f>
        <v>5.425999999999999</v>
      </c>
      <c r="F60" s="197"/>
      <c r="G60" s="44"/>
      <c r="H60" s="131"/>
      <c r="I60" s="48" t="s">
        <v>13</v>
      </c>
      <c r="J60" s="198">
        <f>SUM(J54:J59)</f>
        <v>6.263999999999999</v>
      </c>
      <c r="K60" s="199"/>
      <c r="L60" s="37"/>
      <c r="M60" s="37"/>
      <c r="N60" s="48" t="s">
        <v>13</v>
      </c>
      <c r="O60" s="76">
        <f>SUM(O54:O59)</f>
        <v>10.086</v>
      </c>
      <c r="P60" s="194"/>
    </row>
    <row r="61" spans="1:16" ht="18.75" thickBot="1">
      <c r="A61" s="374"/>
      <c r="B61" s="362" t="s">
        <v>30</v>
      </c>
      <c r="C61" s="360"/>
      <c r="D61" s="360"/>
      <c r="E61" s="360"/>
      <c r="F61" s="360"/>
      <c r="G61" s="362" t="s">
        <v>30</v>
      </c>
      <c r="H61" s="360"/>
      <c r="I61" s="360"/>
      <c r="J61" s="360"/>
      <c r="K61" s="363"/>
      <c r="L61" s="360" t="s">
        <v>30</v>
      </c>
      <c r="M61" s="360"/>
      <c r="N61" s="360"/>
      <c r="O61" s="360"/>
      <c r="P61" s="363"/>
    </row>
    <row r="62" spans="1:16" ht="36" customHeight="1">
      <c r="A62" s="374"/>
      <c r="B62" s="200"/>
      <c r="C62" s="201" t="s">
        <v>81</v>
      </c>
      <c r="D62" s="121" t="s">
        <v>82</v>
      </c>
      <c r="E62" s="178">
        <v>1.489</v>
      </c>
      <c r="F62" s="80"/>
      <c r="G62" s="351">
        <v>81.1</v>
      </c>
      <c r="H62" s="83" t="s">
        <v>100</v>
      </c>
      <c r="I62" s="324" t="s">
        <v>101</v>
      </c>
      <c r="J62" s="31">
        <v>0.84</v>
      </c>
      <c r="K62" s="61"/>
      <c r="L62" s="352">
        <v>87</v>
      </c>
      <c r="M62" s="352" t="s">
        <v>102</v>
      </c>
      <c r="N62" s="324" t="s">
        <v>103</v>
      </c>
      <c r="O62" s="348">
        <v>2.447</v>
      </c>
      <c r="P62" s="61"/>
    </row>
    <row r="63" spans="1:16" ht="36">
      <c r="A63" s="374"/>
      <c r="B63" s="69">
        <v>56</v>
      </c>
      <c r="C63" s="131" t="s">
        <v>104</v>
      </c>
      <c r="D63" s="324" t="s">
        <v>105</v>
      </c>
      <c r="E63" s="124">
        <v>1.682</v>
      </c>
      <c r="F63" s="85"/>
      <c r="G63" s="69">
        <v>70</v>
      </c>
      <c r="H63" s="131" t="s">
        <v>106</v>
      </c>
      <c r="I63" s="324" t="s">
        <v>107</v>
      </c>
      <c r="J63" s="43">
        <v>2.694</v>
      </c>
      <c r="K63" s="67"/>
      <c r="L63" s="85"/>
      <c r="M63" s="85"/>
      <c r="N63" s="85"/>
      <c r="O63" s="202"/>
      <c r="P63" s="67"/>
    </row>
    <row r="64" spans="1:16" ht="18.75" thickBot="1">
      <c r="A64" s="374"/>
      <c r="B64" s="147"/>
      <c r="C64" s="148"/>
      <c r="D64" s="95" t="s">
        <v>13</v>
      </c>
      <c r="E64" s="101"/>
      <c r="F64" s="203"/>
      <c r="G64" s="51"/>
      <c r="H64" s="53"/>
      <c r="I64" s="95" t="s">
        <v>13</v>
      </c>
      <c r="J64" s="101"/>
      <c r="K64" s="199"/>
      <c r="L64" s="204"/>
      <c r="M64" s="205"/>
      <c r="N64" s="206" t="s">
        <v>13</v>
      </c>
      <c r="O64" s="207">
        <f>SUM(O62:O63)</f>
        <v>2.447</v>
      </c>
      <c r="P64" s="208"/>
    </row>
    <row r="65" spans="1:16" ht="18.75" thickBot="1">
      <c r="A65" s="374"/>
      <c r="B65" s="209"/>
      <c r="C65" s="210"/>
      <c r="D65" s="211" t="s">
        <v>43</v>
      </c>
      <c r="E65" s="212">
        <f>E52+E60+E64</f>
        <v>9.425999999999998</v>
      </c>
      <c r="F65" s="213"/>
      <c r="G65" s="214"/>
      <c r="H65" s="215"/>
      <c r="I65" s="211" t="s">
        <v>43</v>
      </c>
      <c r="J65" s="212">
        <f>J52+J60+J64</f>
        <v>8.101299999999998</v>
      </c>
      <c r="K65" s="216"/>
      <c r="L65" s="217"/>
      <c r="M65" s="218"/>
      <c r="N65" s="211" t="s">
        <v>43</v>
      </c>
      <c r="O65" s="212">
        <f>O52+O60+O64</f>
        <v>15.163</v>
      </c>
      <c r="P65" s="219"/>
    </row>
    <row r="66" spans="1:16" ht="36.75" customHeight="1">
      <c r="A66" s="374"/>
      <c r="B66" s="220" t="s">
        <v>122</v>
      </c>
      <c r="C66" s="221"/>
      <c r="D66" s="222" t="s">
        <v>108</v>
      </c>
      <c r="E66" s="223" t="s">
        <v>124</v>
      </c>
      <c r="F66" s="224"/>
      <c r="G66" s="225" t="s">
        <v>122</v>
      </c>
      <c r="H66" s="226"/>
      <c r="I66" s="227" t="s">
        <v>109</v>
      </c>
      <c r="J66" s="223" t="s">
        <v>124</v>
      </c>
      <c r="K66" s="228"/>
      <c r="L66" s="224" t="s">
        <v>122</v>
      </c>
      <c r="M66" s="221"/>
      <c r="N66" s="365" t="s">
        <v>110</v>
      </c>
      <c r="O66" s="223" t="s">
        <v>124</v>
      </c>
      <c r="P66" s="229"/>
    </row>
    <row r="67" spans="1:16" ht="15" thickBot="1">
      <c r="A67" s="374"/>
      <c r="B67" s="12"/>
      <c r="C67" s="20"/>
      <c r="D67" s="14"/>
      <c r="E67" s="14" t="s">
        <v>127</v>
      </c>
      <c r="F67" s="119"/>
      <c r="G67" s="230"/>
      <c r="H67" s="231"/>
      <c r="I67" s="16"/>
      <c r="J67" s="18" t="s">
        <v>127</v>
      </c>
      <c r="K67" s="19"/>
      <c r="L67" s="119"/>
      <c r="M67" s="20"/>
      <c r="N67" s="366"/>
      <c r="O67" s="14" t="s">
        <v>127</v>
      </c>
      <c r="P67" s="118"/>
    </row>
    <row r="68" spans="1:16" ht="23.25" customHeight="1" thickBot="1" thickTop="1">
      <c r="A68" s="374"/>
      <c r="B68" s="367" t="s">
        <v>128</v>
      </c>
      <c r="C68" s="368"/>
      <c r="D68" s="368"/>
      <c r="E68" s="368"/>
      <c r="F68" s="368"/>
      <c r="G68" s="369" t="s">
        <v>128</v>
      </c>
      <c r="H68" s="370"/>
      <c r="I68" s="370"/>
      <c r="J68" s="370"/>
      <c r="K68" s="371"/>
      <c r="L68" s="368" t="s">
        <v>128</v>
      </c>
      <c r="M68" s="368"/>
      <c r="N68" s="368"/>
      <c r="O68" s="368"/>
      <c r="P68" s="372"/>
    </row>
    <row r="69" spans="1:16" ht="54.75" customHeight="1" thickTop="1">
      <c r="A69" s="374"/>
      <c r="B69" s="38">
        <v>79</v>
      </c>
      <c r="C69" s="83" t="s">
        <v>111</v>
      </c>
      <c r="D69" s="324" t="s">
        <v>112</v>
      </c>
      <c r="E69" s="31">
        <v>2</v>
      </c>
      <c r="F69" s="179"/>
      <c r="G69" s="88">
        <v>71</v>
      </c>
      <c r="H69" s="86" t="s">
        <v>113</v>
      </c>
      <c r="I69" s="24" t="s">
        <v>177</v>
      </c>
      <c r="J69" s="25">
        <v>2</v>
      </c>
      <c r="K69" s="232"/>
      <c r="L69" s="83">
        <v>93</v>
      </c>
      <c r="M69" s="83" t="s">
        <v>120</v>
      </c>
      <c r="N69" s="27" t="s">
        <v>134</v>
      </c>
      <c r="O69" s="31">
        <v>1</v>
      </c>
      <c r="P69" s="34"/>
    </row>
    <row r="70" spans="1:16" ht="39" customHeight="1">
      <c r="A70" s="374"/>
      <c r="B70" s="29">
        <v>77</v>
      </c>
      <c r="C70" s="86" t="s">
        <v>116</v>
      </c>
      <c r="D70" s="121" t="s">
        <v>117</v>
      </c>
      <c r="E70" s="25">
        <v>0.341</v>
      </c>
      <c r="F70" s="179"/>
      <c r="G70" s="91"/>
      <c r="H70" s="41"/>
      <c r="I70" s="42"/>
      <c r="J70" s="43"/>
      <c r="K70" s="34"/>
      <c r="L70" s="131"/>
      <c r="M70" s="131"/>
      <c r="N70" s="123"/>
      <c r="O70" s="43"/>
      <c r="P70" s="34"/>
    </row>
    <row r="71" spans="1:16" ht="38.25" customHeight="1">
      <c r="A71" s="374"/>
      <c r="B71" s="29">
        <v>68</v>
      </c>
      <c r="C71" s="86" t="s">
        <v>118</v>
      </c>
      <c r="D71" s="121" t="s">
        <v>119</v>
      </c>
      <c r="E71" s="25">
        <v>1.8</v>
      </c>
      <c r="F71" s="179"/>
      <c r="G71" s="44"/>
      <c r="H71" s="131"/>
      <c r="I71" s="37"/>
      <c r="J71" s="37"/>
      <c r="K71" s="34"/>
      <c r="P71" s="34"/>
    </row>
    <row r="72" spans="1:16" ht="25.5" customHeight="1">
      <c r="A72" s="374"/>
      <c r="B72" s="38">
        <v>67</v>
      </c>
      <c r="C72" s="83" t="s">
        <v>135</v>
      </c>
      <c r="D72" s="324" t="s">
        <v>136</v>
      </c>
      <c r="E72" s="31">
        <v>1.4</v>
      </c>
      <c r="F72" s="179"/>
      <c r="G72" s="44"/>
      <c r="H72" s="131"/>
      <c r="I72" s="37"/>
      <c r="J72" s="37"/>
      <c r="K72" s="34"/>
      <c r="L72" s="131"/>
      <c r="M72" s="131"/>
      <c r="N72" s="234"/>
      <c r="O72" s="43"/>
      <c r="P72" s="34"/>
    </row>
    <row r="73" spans="1:16" ht="55.5" customHeight="1">
      <c r="A73" s="374"/>
      <c r="B73" s="29">
        <v>65</v>
      </c>
      <c r="C73" s="86" t="s">
        <v>137</v>
      </c>
      <c r="D73" s="121" t="s">
        <v>138</v>
      </c>
      <c r="E73" s="25">
        <v>0.179</v>
      </c>
      <c r="F73" s="179"/>
      <c r="G73" s="44"/>
      <c r="H73" s="131"/>
      <c r="I73" s="37"/>
      <c r="J73" s="37"/>
      <c r="K73" s="34"/>
      <c r="L73" s="131"/>
      <c r="M73" s="131"/>
      <c r="N73" s="234"/>
      <c r="O73" s="43"/>
      <c r="P73" s="34"/>
    </row>
    <row r="74" spans="1:16" ht="18.75" thickBot="1">
      <c r="A74" s="374"/>
      <c r="B74" s="91"/>
      <c r="C74" s="37"/>
      <c r="D74" s="95" t="s">
        <v>13</v>
      </c>
      <c r="E74" s="133">
        <f>SUM(E69:E73)</f>
        <v>5.720000000000001</v>
      </c>
      <c r="F74" s="235"/>
      <c r="G74" s="91"/>
      <c r="H74" s="41"/>
      <c r="I74" s="48" t="s">
        <v>13</v>
      </c>
      <c r="J74" s="49">
        <f>SUM(J69:J71)</f>
        <v>2</v>
      </c>
      <c r="K74" s="54"/>
      <c r="L74" s="236"/>
      <c r="M74" s="131"/>
      <c r="N74" s="48" t="s">
        <v>13</v>
      </c>
      <c r="O74" s="49">
        <f>SUM(O69:O73)</f>
        <v>1</v>
      </c>
      <c r="P74" s="34"/>
    </row>
    <row r="75" spans="1:16" ht="18" customHeight="1" thickBot="1">
      <c r="A75" s="374"/>
      <c r="B75" s="362" t="s">
        <v>25</v>
      </c>
      <c r="C75" s="360"/>
      <c r="D75" s="360"/>
      <c r="E75" s="360"/>
      <c r="F75" s="363"/>
      <c r="G75" s="362" t="s">
        <v>25</v>
      </c>
      <c r="H75" s="360"/>
      <c r="I75" s="360"/>
      <c r="J75" s="360"/>
      <c r="K75" s="363"/>
      <c r="L75" s="362" t="s">
        <v>25</v>
      </c>
      <c r="M75" s="364"/>
      <c r="N75" s="360"/>
      <c r="O75" s="360"/>
      <c r="P75" s="363"/>
    </row>
    <row r="76" spans="1:17" ht="53.25" customHeight="1">
      <c r="A76" s="374"/>
      <c r="B76" s="38">
        <v>79</v>
      </c>
      <c r="C76" s="83" t="s">
        <v>111</v>
      </c>
      <c r="D76" s="324" t="s">
        <v>112</v>
      </c>
      <c r="E76" s="31">
        <v>0.21</v>
      </c>
      <c r="F76" s="235"/>
      <c r="G76" s="200"/>
      <c r="H76" s="201" t="s">
        <v>113</v>
      </c>
      <c r="I76" s="24" t="s">
        <v>177</v>
      </c>
      <c r="J76" s="237">
        <v>1.6</v>
      </c>
      <c r="K76" s="84"/>
      <c r="L76" s="83">
        <v>88</v>
      </c>
      <c r="M76" s="355" t="s">
        <v>114</v>
      </c>
      <c r="N76" s="27" t="s">
        <v>115</v>
      </c>
      <c r="O76" s="193">
        <v>2.457</v>
      </c>
      <c r="P76" s="332"/>
      <c r="Q76" s="35"/>
    </row>
    <row r="77" spans="1:17" ht="36">
      <c r="A77" s="374"/>
      <c r="B77" s="353">
        <v>61</v>
      </c>
      <c r="C77" s="83" t="s">
        <v>139</v>
      </c>
      <c r="D77" s="324" t="s">
        <v>140</v>
      </c>
      <c r="E77" s="31">
        <v>0.63</v>
      </c>
      <c r="G77" s="35"/>
      <c r="K77" s="36"/>
      <c r="L77" s="356"/>
      <c r="M77" s="83" t="s">
        <v>120</v>
      </c>
      <c r="N77" s="27" t="s">
        <v>134</v>
      </c>
      <c r="O77" s="31">
        <v>0.47</v>
      </c>
      <c r="Q77" s="35"/>
    </row>
    <row r="78" spans="1:16" ht="18">
      <c r="A78" s="374"/>
      <c r="F78" s="68"/>
      <c r="G78" s="88"/>
      <c r="H78" s="86"/>
      <c r="I78" s="24"/>
      <c r="J78" s="25"/>
      <c r="K78" s="72"/>
      <c r="L78" s="131"/>
      <c r="P78" s="238"/>
    </row>
    <row r="79" spans="1:16" ht="18">
      <c r="A79" s="374"/>
      <c r="B79" s="29"/>
      <c r="F79" s="68"/>
      <c r="G79" s="143"/>
      <c r="H79" s="239"/>
      <c r="I79" s="239"/>
      <c r="J79" s="239"/>
      <c r="K79" s="72"/>
      <c r="L79" s="131"/>
      <c r="M79" s="131"/>
      <c r="N79" s="234"/>
      <c r="O79" s="43"/>
      <c r="P79" s="34"/>
    </row>
    <row r="80" spans="1:16" ht="18.75" thickBot="1">
      <c r="A80" s="374"/>
      <c r="B80" s="240"/>
      <c r="C80" s="94"/>
      <c r="D80" s="95" t="s">
        <v>13</v>
      </c>
      <c r="E80" s="76">
        <f>SUM(E77:E79)</f>
        <v>0.63</v>
      </c>
      <c r="F80" s="97"/>
      <c r="G80" s="241"/>
      <c r="H80" s="242"/>
      <c r="I80" s="95" t="s">
        <v>13</v>
      </c>
      <c r="J80" s="76">
        <f>SUM(J76:J79)</f>
        <v>1.6</v>
      </c>
      <c r="K80" s="72"/>
      <c r="L80" s="243"/>
      <c r="M80" s="75"/>
      <c r="N80" s="95" t="s">
        <v>13</v>
      </c>
      <c r="O80" s="140">
        <f>SUM(O77:O79)</f>
        <v>0.47</v>
      </c>
      <c r="P80" s="244"/>
    </row>
    <row r="81" spans="1:16" ht="18.75" thickBot="1">
      <c r="A81" s="374"/>
      <c r="B81" s="362" t="s">
        <v>30</v>
      </c>
      <c r="C81" s="360"/>
      <c r="D81" s="360"/>
      <c r="E81" s="360"/>
      <c r="F81" s="360"/>
      <c r="G81" s="362" t="s">
        <v>30</v>
      </c>
      <c r="H81" s="360"/>
      <c r="I81" s="360"/>
      <c r="J81" s="360"/>
      <c r="K81" s="363"/>
      <c r="L81" s="360" t="s">
        <v>30</v>
      </c>
      <c r="M81" s="360"/>
      <c r="N81" s="360"/>
      <c r="O81" s="360"/>
      <c r="P81" s="81"/>
    </row>
    <row r="82" spans="1:16" ht="23.25" customHeight="1">
      <c r="A82" s="374"/>
      <c r="B82" s="181"/>
      <c r="C82" s="83" t="s">
        <v>111</v>
      </c>
      <c r="D82" s="324" t="s">
        <v>112</v>
      </c>
      <c r="E82" s="354">
        <v>2.21</v>
      </c>
      <c r="F82" s="80"/>
      <c r="G82" s="44"/>
      <c r="H82" s="37"/>
      <c r="I82" s="37"/>
      <c r="J82" s="37"/>
      <c r="K82" s="40"/>
      <c r="L82" s="80"/>
      <c r="M82" s="85"/>
      <c r="N82" s="85"/>
      <c r="O82" s="85"/>
      <c r="P82" s="71"/>
    </row>
    <row r="83" spans="1:16" ht="36">
      <c r="A83" s="374"/>
      <c r="B83" s="69"/>
      <c r="C83" s="86" t="s">
        <v>118</v>
      </c>
      <c r="D83" s="233" t="s">
        <v>119</v>
      </c>
      <c r="E83" s="25">
        <v>1.2</v>
      </c>
      <c r="F83" s="85"/>
      <c r="G83" s="143"/>
      <c r="H83" s="85"/>
      <c r="I83" s="85"/>
      <c r="J83" s="85"/>
      <c r="K83" s="67"/>
      <c r="L83" s="85"/>
      <c r="M83" s="85"/>
      <c r="N83" s="85"/>
      <c r="O83" s="85"/>
      <c r="P83" s="72"/>
    </row>
    <row r="84" spans="1:16" ht="18">
      <c r="A84" s="374"/>
      <c r="B84" s="69">
        <v>45</v>
      </c>
      <c r="C84" s="131" t="s">
        <v>141</v>
      </c>
      <c r="D84" s="324" t="s">
        <v>142</v>
      </c>
      <c r="E84" s="43">
        <v>2</v>
      </c>
      <c r="F84" s="85"/>
      <c r="G84" s="143"/>
      <c r="H84" s="85"/>
      <c r="I84" s="85"/>
      <c r="J84" s="85"/>
      <c r="K84" s="67"/>
      <c r="L84" s="85"/>
      <c r="M84" s="85"/>
      <c r="N84" s="85"/>
      <c r="O84" s="85"/>
      <c r="P84" s="72"/>
    </row>
    <row r="85" spans="1:16" ht="18.75" thickBot="1">
      <c r="A85" s="374"/>
      <c r="B85" s="245"/>
      <c r="C85" s="246"/>
      <c r="D85" s="95" t="s">
        <v>13</v>
      </c>
      <c r="E85" s="101">
        <f>SUM(E82:E84)</f>
        <v>5.41</v>
      </c>
      <c r="F85" s="203"/>
      <c r="G85" s="247"/>
      <c r="H85" s="248"/>
      <c r="I85" s="206" t="s">
        <v>13</v>
      </c>
      <c r="J85" s="249">
        <f>SUM(J83:J84)</f>
        <v>0</v>
      </c>
      <c r="K85" s="180"/>
      <c r="L85" s="191"/>
      <c r="M85" s="145"/>
      <c r="N85" s="95" t="s">
        <v>13</v>
      </c>
      <c r="O85" s="101">
        <f>SUM(O82:O84)</f>
        <v>0</v>
      </c>
      <c r="P85" s="98"/>
    </row>
    <row r="86" spans="1:16" ht="18.75" thickBot="1">
      <c r="A86" s="376"/>
      <c r="B86" s="250"/>
      <c r="C86" s="53"/>
      <c r="D86" s="48" t="s">
        <v>43</v>
      </c>
      <c r="E86" s="102">
        <f>E74+E80+E85</f>
        <v>11.760000000000002</v>
      </c>
      <c r="F86" s="197"/>
      <c r="G86" s="214"/>
      <c r="H86" s="215"/>
      <c r="I86" s="211" t="s">
        <v>43</v>
      </c>
      <c r="J86" s="212">
        <f>J74+J80+J85</f>
        <v>3.6</v>
      </c>
      <c r="K86" s="251"/>
      <c r="L86" s="252"/>
      <c r="M86" s="253"/>
      <c r="N86" s="211" t="s">
        <v>43</v>
      </c>
      <c r="O86" s="212">
        <f>O74+O80+O85</f>
        <v>1.47</v>
      </c>
      <c r="P86" s="219"/>
    </row>
    <row r="87" spans="3:15" ht="18">
      <c r="C87" s="361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1"/>
      <c r="O87" s="254"/>
    </row>
    <row r="88" spans="14:15" ht="18">
      <c r="N88" s="255" t="s">
        <v>143</v>
      </c>
      <c r="O88" s="256">
        <v>63.116</v>
      </c>
    </row>
    <row r="89" spans="14:15" ht="18">
      <c r="N89" s="257" t="s">
        <v>144</v>
      </c>
      <c r="O89" s="258">
        <f>60.5+1.728</f>
        <v>62.228</v>
      </c>
    </row>
    <row r="91" spans="14:15" ht="18">
      <c r="N91" s="259"/>
      <c r="O91" s="258"/>
    </row>
    <row r="92" spans="14:15" ht="18">
      <c r="N92" s="259"/>
      <c r="O92" s="258"/>
    </row>
  </sheetData>
  <mergeCells count="48">
    <mergeCell ref="A1:A45"/>
    <mergeCell ref="B3:F3"/>
    <mergeCell ref="G3:K3"/>
    <mergeCell ref="L3:P3"/>
    <mergeCell ref="B12:F12"/>
    <mergeCell ref="G12:J12"/>
    <mergeCell ref="L12:P12"/>
    <mergeCell ref="B18:F18"/>
    <mergeCell ref="G18:J18"/>
    <mergeCell ref="L18:O18"/>
    <mergeCell ref="B28:F28"/>
    <mergeCell ref="G28:K28"/>
    <mergeCell ref="L28:P28"/>
    <mergeCell ref="C29:D29"/>
    <mergeCell ref="C30:D30"/>
    <mergeCell ref="C31:D31"/>
    <mergeCell ref="C32:D32"/>
    <mergeCell ref="C36:D36"/>
    <mergeCell ref="B35:F35"/>
    <mergeCell ref="G35:K35"/>
    <mergeCell ref="L35:P35"/>
    <mergeCell ref="C37:D37"/>
    <mergeCell ref="C38:D38"/>
    <mergeCell ref="B42:E42"/>
    <mergeCell ref="G42:K42"/>
    <mergeCell ref="L42:P42"/>
    <mergeCell ref="C43:D43"/>
    <mergeCell ref="A46:A86"/>
    <mergeCell ref="B48:F48"/>
    <mergeCell ref="G48:K48"/>
    <mergeCell ref="B53:F53"/>
    <mergeCell ref="G53:K53"/>
    <mergeCell ref="B81:F81"/>
    <mergeCell ref="G81:K81"/>
    <mergeCell ref="L48:P48"/>
    <mergeCell ref="L53:P53"/>
    <mergeCell ref="B61:F61"/>
    <mergeCell ref="G61:K61"/>
    <mergeCell ref="L61:P61"/>
    <mergeCell ref="N66:N67"/>
    <mergeCell ref="B68:F68"/>
    <mergeCell ref="G68:K68"/>
    <mergeCell ref="L68:P68"/>
    <mergeCell ref="L81:O81"/>
    <mergeCell ref="C87:N87"/>
    <mergeCell ref="B75:F75"/>
    <mergeCell ref="G75:K75"/>
    <mergeCell ref="L75:P75"/>
  </mergeCells>
  <printOptions horizontalCentered="1"/>
  <pageMargins left="0.75" right="0.75" top="0.91" bottom="0.91" header="0.5" footer="0.5"/>
  <pageSetup horizontalDpi="600" verticalDpi="600" orientation="landscape" scale="37" r:id="rId1"/>
  <headerFooter alignWithMargins="0">
    <oddHeader>&amp;L&amp;C&amp;"Arial,Bold"&amp;28JPACT Recommendation
&amp;20
&amp;R&amp;"Arial,Bold"&amp;12Resolution No. 05-3529A
Attachment 1</oddHeader>
    <oddFooter>&amp;L&amp;C&amp;R</oddFooter>
  </headerFooter>
  <rowBreaks count="1" manualBreakCount="1">
    <brk id="4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="75" zoomScaleNormal="75" workbookViewId="0" topLeftCell="A13">
      <selection activeCell="A34" sqref="A34:D34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2.00390625" style="0" customWidth="1"/>
    <col min="4" max="4" width="12.421875" style="0" customWidth="1"/>
    <col min="5" max="5" width="1.421875" style="0" customWidth="1"/>
    <col min="6" max="16384" width="8.7109375" style="0" customWidth="1"/>
  </cols>
  <sheetData>
    <row r="1" spans="1:4" ht="20.25">
      <c r="A1" s="390" t="s">
        <v>145</v>
      </c>
      <c r="B1" s="391"/>
      <c r="C1" s="391"/>
      <c r="D1" s="391"/>
    </row>
    <row r="2" ht="13.5" thickBot="1"/>
    <row r="3" spans="1:5" ht="32.25" customHeight="1">
      <c r="A3" s="315" t="s">
        <v>122</v>
      </c>
      <c r="B3" s="316"/>
      <c r="C3" s="317" t="s">
        <v>123</v>
      </c>
      <c r="D3" s="318" t="s">
        <v>124</v>
      </c>
      <c r="E3" s="319"/>
    </row>
    <row r="4" spans="1:5" ht="15" thickBot="1">
      <c r="A4" s="320"/>
      <c r="B4" s="321"/>
      <c r="C4" s="322"/>
      <c r="D4" s="322" t="s">
        <v>127</v>
      </c>
      <c r="E4" s="323"/>
    </row>
    <row r="5" spans="1:5" ht="17.25" thickBot="1" thickTop="1">
      <c r="A5" s="394" t="s">
        <v>128</v>
      </c>
      <c r="B5" s="395"/>
      <c r="C5" s="395"/>
      <c r="D5" s="395"/>
      <c r="E5" s="396"/>
    </row>
    <row r="6" spans="1:5" ht="23.25" customHeight="1" thickTop="1">
      <c r="A6" s="397" t="s">
        <v>130</v>
      </c>
      <c r="B6" s="398"/>
      <c r="C6" s="398"/>
      <c r="D6" s="260"/>
      <c r="E6" s="261"/>
    </row>
    <row r="7" spans="1:5" ht="19.5" customHeight="1">
      <c r="A7" s="262" t="s">
        <v>129</v>
      </c>
      <c r="B7" s="304" t="s">
        <v>146</v>
      </c>
      <c r="C7" s="263" t="s">
        <v>147</v>
      </c>
      <c r="D7" s="264">
        <v>0.3</v>
      </c>
      <c r="E7" s="265"/>
    </row>
    <row r="8" spans="1:5" ht="18" customHeight="1">
      <c r="A8" s="262" t="s">
        <v>129</v>
      </c>
      <c r="B8" s="304" t="s">
        <v>148</v>
      </c>
      <c r="C8" s="263" t="s">
        <v>149</v>
      </c>
      <c r="D8" s="305">
        <v>1.731</v>
      </c>
      <c r="E8" s="265"/>
    </row>
    <row r="9" spans="1:5" ht="18" customHeight="1">
      <c r="A9" s="262"/>
      <c r="B9" s="304"/>
      <c r="C9" s="306" t="s">
        <v>171</v>
      </c>
      <c r="D9" s="307">
        <f>SUM(D7:D8)</f>
        <v>2.031</v>
      </c>
      <c r="E9" s="265"/>
    </row>
    <row r="10" spans="1:5" ht="21.75" customHeight="1">
      <c r="A10" s="399" t="s">
        <v>1</v>
      </c>
      <c r="B10" s="400"/>
      <c r="C10" s="400"/>
      <c r="D10" s="308"/>
      <c r="E10" s="266"/>
    </row>
    <row r="11" spans="1:5" ht="30">
      <c r="A11" s="267" t="s">
        <v>129</v>
      </c>
      <c r="B11" s="304" t="s">
        <v>150</v>
      </c>
      <c r="C11" s="263" t="s">
        <v>151</v>
      </c>
      <c r="D11" s="264">
        <v>2</v>
      </c>
      <c r="E11" s="268"/>
    </row>
    <row r="12" spans="1:5" ht="30">
      <c r="A12" s="267" t="s">
        <v>152</v>
      </c>
      <c r="B12" s="304" t="s">
        <v>153</v>
      </c>
      <c r="C12" s="263" t="s">
        <v>154</v>
      </c>
      <c r="D12" s="264">
        <v>0.3</v>
      </c>
      <c r="E12" s="268"/>
    </row>
    <row r="13" spans="1:5" ht="21.75" customHeight="1">
      <c r="A13" s="269" t="s">
        <v>129</v>
      </c>
      <c r="B13" s="309" t="s">
        <v>155</v>
      </c>
      <c r="C13" s="270" t="s">
        <v>156</v>
      </c>
      <c r="D13" s="264">
        <v>0.5</v>
      </c>
      <c r="E13" s="265"/>
    </row>
    <row r="14" spans="1:5" ht="36.75" customHeight="1">
      <c r="A14" s="262" t="s">
        <v>129</v>
      </c>
      <c r="B14" s="304" t="s">
        <v>157</v>
      </c>
      <c r="C14" s="263" t="s">
        <v>158</v>
      </c>
      <c r="D14" s="305">
        <v>0.688</v>
      </c>
      <c r="E14" s="265"/>
    </row>
    <row r="15" spans="1:5" ht="19.5" customHeight="1" thickBot="1">
      <c r="A15" s="262"/>
      <c r="B15" s="304"/>
      <c r="C15" s="310" t="s">
        <v>172</v>
      </c>
      <c r="D15" s="307">
        <f>SUM(D11:D14)</f>
        <v>3.4879999999999995</v>
      </c>
      <c r="E15" s="265"/>
    </row>
    <row r="16" spans="1:5" ht="18" customHeight="1" thickBot="1">
      <c r="A16" s="387" t="s">
        <v>14</v>
      </c>
      <c r="B16" s="388"/>
      <c r="C16" s="388"/>
      <c r="D16" s="388"/>
      <c r="E16" s="389"/>
    </row>
    <row r="17" spans="1:5" ht="25.5" customHeight="1">
      <c r="A17" s="399" t="s">
        <v>15</v>
      </c>
      <c r="B17" s="400"/>
      <c r="C17" s="400"/>
      <c r="D17" s="403"/>
      <c r="E17" s="271"/>
    </row>
    <row r="18" spans="1:5" ht="15.75" customHeight="1">
      <c r="A18" s="272" t="s">
        <v>129</v>
      </c>
      <c r="B18" s="129" t="s">
        <v>159</v>
      </c>
      <c r="C18" s="73" t="s">
        <v>160</v>
      </c>
      <c r="D18" s="264">
        <v>0.2</v>
      </c>
      <c r="E18" s="265"/>
    </row>
    <row r="19" spans="1:5" ht="18" customHeight="1">
      <c r="A19" s="273" t="s">
        <v>129</v>
      </c>
      <c r="B19" s="311" t="s">
        <v>161</v>
      </c>
      <c r="C19" s="275" t="s">
        <v>162</v>
      </c>
      <c r="D19" s="276">
        <v>0.201</v>
      </c>
      <c r="E19" s="277"/>
    </row>
    <row r="20" spans="1:5" ht="15">
      <c r="A20" s="273"/>
      <c r="B20" s="274"/>
      <c r="C20" s="275"/>
      <c r="D20" s="276"/>
      <c r="E20" s="277"/>
    </row>
    <row r="21" spans="1:5" ht="18.75" customHeight="1" thickBot="1">
      <c r="A21" s="278"/>
      <c r="B21" s="73"/>
      <c r="C21" s="279" t="s">
        <v>13</v>
      </c>
      <c r="D21" s="280">
        <f>SUM(D18:D20)</f>
        <v>0.401</v>
      </c>
      <c r="E21" s="281"/>
    </row>
    <row r="22" spans="1:5" ht="18" customHeight="1" thickBot="1">
      <c r="A22" s="387" t="s">
        <v>25</v>
      </c>
      <c r="B22" s="388"/>
      <c r="C22" s="388"/>
      <c r="D22" s="388"/>
      <c r="E22" s="389"/>
    </row>
    <row r="23" spans="1:5" ht="15">
      <c r="A23" s="404" t="s">
        <v>1</v>
      </c>
      <c r="B23" s="405"/>
      <c r="C23" s="405"/>
      <c r="D23" s="282"/>
      <c r="E23" s="283"/>
    </row>
    <row r="24" spans="1:5" ht="18" customHeight="1">
      <c r="A24" s="284" t="s">
        <v>152</v>
      </c>
      <c r="B24" s="312" t="s">
        <v>163</v>
      </c>
      <c r="C24" s="263" t="s">
        <v>164</v>
      </c>
      <c r="D24" s="285">
        <v>0.29</v>
      </c>
      <c r="E24" s="265"/>
    </row>
    <row r="25" spans="1:5" ht="30.75" customHeight="1">
      <c r="A25" s="262" t="s">
        <v>152</v>
      </c>
      <c r="B25" s="313" t="s">
        <v>157</v>
      </c>
      <c r="C25" s="263" t="s">
        <v>173</v>
      </c>
      <c r="D25" s="285">
        <v>1.35</v>
      </c>
      <c r="E25" s="265"/>
    </row>
    <row r="26" spans="1:5" ht="15">
      <c r="A26" s="262"/>
      <c r="B26" s="286"/>
      <c r="C26" s="263"/>
      <c r="D26" s="285"/>
      <c r="E26" s="265"/>
    </row>
    <row r="27" spans="1:5" ht="18.75" customHeight="1" thickBot="1">
      <c r="A27" s="287"/>
      <c r="B27" s="288"/>
      <c r="C27" s="279" t="s">
        <v>13</v>
      </c>
      <c r="D27" s="289">
        <f>D24+D25</f>
        <v>1.6400000000000001</v>
      </c>
      <c r="E27" s="281"/>
    </row>
    <row r="28" spans="1:5" ht="16.5" thickBot="1">
      <c r="A28" s="406" t="s">
        <v>30</v>
      </c>
      <c r="B28" s="407"/>
      <c r="C28" s="407"/>
      <c r="D28" s="407"/>
      <c r="E28" s="408"/>
    </row>
    <row r="29" spans="1:5" ht="15">
      <c r="A29" s="392" t="s">
        <v>1</v>
      </c>
      <c r="B29" s="393"/>
      <c r="C29" s="393"/>
      <c r="D29" s="290"/>
      <c r="E29" s="291"/>
    </row>
    <row r="30" spans="1:5" ht="30">
      <c r="A30" s="267" t="s">
        <v>129</v>
      </c>
      <c r="B30" s="304" t="s">
        <v>150</v>
      </c>
      <c r="C30" s="263" t="s">
        <v>151</v>
      </c>
      <c r="D30" s="292">
        <v>1.725</v>
      </c>
      <c r="E30" s="293"/>
    </row>
    <row r="31" spans="1:5" ht="15">
      <c r="A31" s="297" t="s">
        <v>129</v>
      </c>
      <c r="B31" s="314" t="s">
        <v>169</v>
      </c>
      <c r="C31" s="298" t="s">
        <v>170</v>
      </c>
      <c r="D31" s="294">
        <v>0.3</v>
      </c>
      <c r="E31" s="293"/>
    </row>
    <row r="32" spans="1:5" ht="28.5" customHeight="1">
      <c r="A32" s="267" t="s">
        <v>129</v>
      </c>
      <c r="B32" s="304" t="s">
        <v>167</v>
      </c>
      <c r="C32" s="263" t="s">
        <v>168</v>
      </c>
      <c r="D32" s="294">
        <v>1.9</v>
      </c>
      <c r="E32" s="293"/>
    </row>
    <row r="33" spans="1:5" ht="15">
      <c r="A33" s="401" t="s">
        <v>15</v>
      </c>
      <c r="B33" s="402"/>
      <c r="C33" s="402"/>
      <c r="D33" s="295"/>
      <c r="E33" s="296"/>
    </row>
    <row r="34" spans="1:5" ht="15.75" customHeight="1">
      <c r="A34" s="267" t="s">
        <v>129</v>
      </c>
      <c r="B34" s="304" t="s">
        <v>165</v>
      </c>
      <c r="C34" s="263" t="s">
        <v>166</v>
      </c>
      <c r="D34" s="294">
        <v>0.5</v>
      </c>
      <c r="E34" s="293"/>
    </row>
    <row r="35" spans="1:5" ht="15">
      <c r="A35" s="35"/>
      <c r="B35" s="36"/>
      <c r="C35" s="36"/>
      <c r="D35" s="36"/>
      <c r="E35" s="265"/>
    </row>
    <row r="36" spans="1:5" ht="18.75" customHeight="1" thickBot="1">
      <c r="A36" s="299"/>
      <c r="B36" s="300"/>
      <c r="C36" s="301" t="s">
        <v>13</v>
      </c>
      <c r="D36" s="280">
        <f>SUM(D30:D34)</f>
        <v>4.425</v>
      </c>
      <c r="E36" s="302"/>
    </row>
    <row r="37" spans="1:5" ht="18" customHeight="1" thickBot="1">
      <c r="A37" s="287"/>
      <c r="B37" s="288"/>
      <c r="C37" s="279" t="s">
        <v>43</v>
      </c>
      <c r="D37" s="303">
        <f>D36+D27+D21+D15+D9</f>
        <v>11.985</v>
      </c>
      <c r="E37" s="281"/>
    </row>
  </sheetData>
  <mergeCells count="11">
    <mergeCell ref="A33:C33"/>
    <mergeCell ref="A17:D17"/>
    <mergeCell ref="A22:E22"/>
    <mergeCell ref="A23:C23"/>
    <mergeCell ref="A28:E28"/>
    <mergeCell ref="A16:E16"/>
    <mergeCell ref="A1:D1"/>
    <mergeCell ref="A29:C29"/>
    <mergeCell ref="A5:E5"/>
    <mergeCell ref="A6:C6"/>
    <mergeCell ref="A10:C10"/>
  </mergeCells>
  <printOptions horizontalCentered="1"/>
  <pageMargins left="0.75" right="0.75" top="0.92" bottom="0.95" header="0.5" footer="0.5"/>
  <pageSetup fitToHeight="1" fitToWidth="1" horizontalDpi="600" verticalDpi="600" orientation="portrait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-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kotrlik</cp:lastModifiedBy>
  <cp:lastPrinted>2005-03-31T23:36:08Z</cp:lastPrinted>
  <dcterms:created xsi:type="dcterms:W3CDTF">2005-01-26T23:27:34Z</dcterms:created>
  <dcterms:modified xsi:type="dcterms:W3CDTF">2006-12-29T21:59:17Z</dcterms:modified>
  <cp:category/>
  <cp:version/>
  <cp:contentType/>
  <cp:contentStatus/>
</cp:coreProperties>
</file>