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oregonmetro-my.sharepoint.com/personal/summer_blackhorse_oregonmetro_gov/Documents/Desktop/archive/"/>
    </mc:Choice>
  </mc:AlternateContent>
  <xr:revisionPtr revIDLastSave="3" documentId="13_ncr:1_{B944F215-E1B9-4BDD-89D6-6BD33895EC4D}" xr6:coauthVersionLast="47" xr6:coauthVersionMax="47" xr10:uidLastSave="{7A5F4489-E96A-4961-B33B-7F7F959ED64C}"/>
  <bookViews>
    <workbookView xWindow="4110" yWindow="1455" windowWidth="24045" windowHeight="11385" xr2:uid="{00000000-000D-0000-FFFF-FFFF00000000}"/>
  </bookViews>
  <sheets>
    <sheet name="Ob Limi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42" i="1" l="1"/>
  <c r="E41" i="1"/>
  <c r="E40" i="1"/>
  <c r="E36" i="1" l="1"/>
  <c r="E35" i="1"/>
  <c r="E34" i="1"/>
  <c r="E30" i="1"/>
  <c r="E29" i="1"/>
  <c r="E6" i="1"/>
  <c r="E9" i="1" s="1"/>
  <c r="E11" i="1" l="1"/>
  <c r="E13" i="1" s="1"/>
  <c r="E10" i="1"/>
  <c r="E21" i="1" l="1"/>
  <c r="E24" i="1" s="1"/>
  <c r="E16" i="1"/>
  <c r="E15" i="1"/>
  <c r="E14" i="1"/>
  <c r="E18" i="1"/>
  <c r="E17" i="1"/>
</calcChain>
</file>

<file path=xl/sharedStrings.xml><?xml version="1.0" encoding="utf-8"?>
<sst xmlns="http://schemas.openxmlformats.org/spreadsheetml/2006/main" count="34" uniqueCount="28">
  <si>
    <t>Portland</t>
  </si>
  <si>
    <t>Salem</t>
  </si>
  <si>
    <t>STBG-U</t>
  </si>
  <si>
    <t>Eugene</t>
  </si>
  <si>
    <t>TAP-U</t>
  </si>
  <si>
    <t>Apportionment</t>
  </si>
  <si>
    <t>Program %</t>
  </si>
  <si>
    <t>Metro</t>
  </si>
  <si>
    <t>Salem-Kaiser MPO</t>
  </si>
  <si>
    <t>Central Lane MPO</t>
  </si>
  <si>
    <t>Small Jurisdictions</t>
  </si>
  <si>
    <t>MPOs</t>
  </si>
  <si>
    <t>Amount</t>
  </si>
  <si>
    <t>CMAQ - Overall Allocations</t>
  </si>
  <si>
    <t>CMAQ - MPO Allocations</t>
  </si>
  <si>
    <t>Obligation</t>
  </si>
  <si>
    <t>Authority</t>
  </si>
  <si>
    <t>SMALL JURISDICTIONS</t>
  </si>
  <si>
    <t xml:space="preserve">Klamath Falls </t>
  </si>
  <si>
    <t>La Grande</t>
  </si>
  <si>
    <t>Lakeview</t>
  </si>
  <si>
    <t>Oakridge</t>
  </si>
  <si>
    <t>Off the top to DEQ</t>
  </si>
  <si>
    <t>Remaining Balance</t>
  </si>
  <si>
    <t>Carbon Reduction - TMA</t>
  </si>
  <si>
    <t>Rogue Valley MPO (Medford)</t>
  </si>
  <si>
    <t>Middle Rogue MPO (Grants Pass)</t>
  </si>
  <si>
    <t>FFY 2024 Limitation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</si>
</sst>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2" fillId="0" borderId="0" xfId="0" applyFont="1"/>
    <xf numFmtId="10" fontId="0" fillId="0" borderId="0" xfId="2" applyNumberFormat="1" applyFont="1"/>
    <xf numFmtId="10" fontId="2" fillId="0" borderId="0" xfId="2" applyNumberFormat="1" applyFon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2" borderId="0" xfId="0" applyFill="1"/>
    <xf numFmtId="164" fontId="0" fillId="2" borderId="0" xfId="1" applyNumberFormat="1" applyFont="1" applyFill="1"/>
    <xf numFmtId="9" fontId="2" fillId="0" borderId="0" xfId="2" applyFont="1"/>
    <xf numFmtId="0" fontId="0" fillId="3" borderId="0" xfId="0" applyFill="1" applyAlignment="1">
      <alignment horizontal="left" indent="1"/>
    </xf>
    <xf numFmtId="0" fontId="0" fillId="3" borderId="0" xfId="0" applyFill="1"/>
    <xf numFmtId="10" fontId="0" fillId="3" borderId="0" xfId="2" applyNumberFormat="1" applyFont="1" applyFill="1"/>
    <xf numFmtId="164" fontId="0" fillId="3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pane ySplit="4" topLeftCell="A11" activePane="bottomLeft" state="frozen"/>
      <selection pane="bottomLeft" activeCell="H15" sqref="H15"/>
    </sheetView>
  </sheetViews>
  <sheetFormatPr defaultRowHeight="15" x14ac:dyDescent="0.25"/>
  <cols>
    <col min="1" max="1" width="26.42578125" customWidth="1"/>
    <col min="2" max="2" width="15.42578125" customWidth="1"/>
    <col min="3" max="3" width="3.7109375" customWidth="1"/>
    <col min="4" max="4" width="15.42578125" customWidth="1"/>
    <col min="5" max="5" width="16.28515625" bestFit="1" customWidth="1"/>
    <col min="9" max="9" width="15.28515625" bestFit="1" customWidth="1"/>
  </cols>
  <sheetData>
    <row r="1" spans="1:5" x14ac:dyDescent="0.25">
      <c r="A1" s="2" t="s">
        <v>27</v>
      </c>
      <c r="B1" s="4">
        <v>0.86850000000000005</v>
      </c>
      <c r="C1" s="4"/>
      <c r="D1" s="4"/>
    </row>
    <row r="2" spans="1:5" x14ac:dyDescent="0.25">
      <c r="A2" s="2"/>
      <c r="B2" s="4"/>
      <c r="C2" s="4"/>
      <c r="D2" s="4"/>
    </row>
    <row r="3" spans="1:5" x14ac:dyDescent="0.25">
      <c r="B3" s="7" t="s">
        <v>5</v>
      </c>
      <c r="E3" s="7" t="s">
        <v>15</v>
      </c>
    </row>
    <row r="4" spans="1:5" x14ac:dyDescent="0.25">
      <c r="B4" s="5" t="s">
        <v>12</v>
      </c>
      <c r="C4" s="5"/>
      <c r="D4" s="5" t="s">
        <v>6</v>
      </c>
      <c r="E4" s="5" t="s">
        <v>16</v>
      </c>
    </row>
    <row r="6" spans="1:5" x14ac:dyDescent="0.25">
      <c r="A6" s="2" t="s">
        <v>13</v>
      </c>
      <c r="B6" s="1">
        <v>21992555</v>
      </c>
      <c r="C6" s="1"/>
      <c r="D6" s="1"/>
      <c r="E6" s="6">
        <f>B6*$B$1</f>
        <v>19100534.017500002</v>
      </c>
    </row>
    <row r="7" spans="1:5" x14ac:dyDescent="0.25">
      <c r="A7" s="8" t="s">
        <v>22</v>
      </c>
      <c r="B7" s="1"/>
      <c r="C7" s="1"/>
      <c r="D7" s="1"/>
      <c r="E7" s="6">
        <v>250000</v>
      </c>
    </row>
    <row r="8" spans="1:5" x14ac:dyDescent="0.25">
      <c r="A8" s="2"/>
      <c r="B8" s="1"/>
      <c r="C8" s="1"/>
      <c r="D8" s="1"/>
      <c r="E8" s="6"/>
    </row>
    <row r="9" spans="1:5" x14ac:dyDescent="0.25">
      <c r="A9" s="2" t="s">
        <v>23</v>
      </c>
      <c r="B9" s="1"/>
      <c r="C9" s="1"/>
      <c r="D9" s="1"/>
      <c r="E9" s="6">
        <f>E6-E7</f>
        <v>18850534.017500002</v>
      </c>
    </row>
    <row r="10" spans="1:5" x14ac:dyDescent="0.25">
      <c r="A10" s="8" t="s">
        <v>10</v>
      </c>
      <c r="B10" s="1"/>
      <c r="C10" s="1"/>
      <c r="D10" s="3">
        <v>3.0734411154465145E-2</v>
      </c>
      <c r="E10" s="6">
        <f>$E$9*D10</f>
        <v>579360.06297507673</v>
      </c>
    </row>
    <row r="11" spans="1:5" x14ac:dyDescent="0.25">
      <c r="A11" s="8" t="s">
        <v>11</v>
      </c>
      <c r="B11" s="1"/>
      <c r="C11" s="1"/>
      <c r="D11" s="3">
        <v>0.96926558884553482</v>
      </c>
      <c r="E11" s="6">
        <f>$E$9*D11</f>
        <v>18271173.954524923</v>
      </c>
    </row>
    <row r="12" spans="1:5" x14ac:dyDescent="0.25">
      <c r="B12" s="1"/>
      <c r="C12" s="1"/>
      <c r="D12" s="3"/>
      <c r="E12" s="6"/>
    </row>
    <row r="13" spans="1:5" x14ac:dyDescent="0.25">
      <c r="A13" s="2" t="s">
        <v>14</v>
      </c>
      <c r="B13" s="1"/>
      <c r="C13" s="1"/>
      <c r="D13" s="1"/>
      <c r="E13" s="6">
        <f>E11</f>
        <v>18271173.954524923</v>
      </c>
    </row>
    <row r="14" spans="1:5" x14ac:dyDescent="0.25">
      <c r="A14" s="12" t="s">
        <v>7</v>
      </c>
      <c r="B14" s="13"/>
      <c r="C14" s="13"/>
      <c r="D14" s="14">
        <v>0.72241811341999873</v>
      </c>
      <c r="E14" s="15">
        <f>$E$13*D14</f>
        <v>13199427.018196512</v>
      </c>
    </row>
    <row r="15" spans="1:5" x14ac:dyDescent="0.25">
      <c r="A15" s="8" t="s">
        <v>8</v>
      </c>
      <c r="B15" s="1"/>
      <c r="C15" s="1"/>
      <c r="D15" s="3">
        <v>9.5050247069029772E-2</v>
      </c>
      <c r="E15" s="6">
        <f t="shared" ref="E15:E18" si="0">$E$13*D15</f>
        <v>1736679.5986188157</v>
      </c>
    </row>
    <row r="16" spans="1:5" x14ac:dyDescent="0.25">
      <c r="A16" s="8" t="s">
        <v>9</v>
      </c>
      <c r="B16" s="1"/>
      <c r="C16" s="1"/>
      <c r="D16" s="3">
        <v>9.5683367108086628E-2</v>
      </c>
      <c r="E16" s="6">
        <f t="shared" si="0"/>
        <v>1748247.4449865192</v>
      </c>
    </row>
    <row r="17" spans="1:5" x14ac:dyDescent="0.25">
      <c r="A17" s="8" t="s">
        <v>25</v>
      </c>
      <c r="B17" s="1"/>
      <c r="C17" s="1"/>
      <c r="D17" s="3">
        <v>6.4000000000000001E-2</v>
      </c>
      <c r="E17" s="6">
        <f t="shared" si="0"/>
        <v>1169355.133089595</v>
      </c>
    </row>
    <row r="18" spans="1:5" x14ac:dyDescent="0.25">
      <c r="A18" s="8" t="s">
        <v>26</v>
      </c>
      <c r="B18" s="1"/>
      <c r="C18" s="1"/>
      <c r="D18" s="3">
        <v>2.2848272402884832E-2</v>
      </c>
      <c r="E18" s="6">
        <f t="shared" si="0"/>
        <v>417464.75963347993</v>
      </c>
    </row>
    <row r="19" spans="1:5" x14ac:dyDescent="0.25">
      <c r="A19" s="8"/>
      <c r="B19" s="1"/>
      <c r="C19" s="1"/>
      <c r="D19" s="3"/>
      <c r="E19" s="6"/>
    </row>
    <row r="20" spans="1:5" x14ac:dyDescent="0.25">
      <c r="A20" s="2" t="s">
        <v>17</v>
      </c>
      <c r="B20" s="1"/>
      <c r="C20" s="1"/>
      <c r="D20" s="3"/>
      <c r="E20" s="6"/>
    </row>
    <row r="21" spans="1:5" x14ac:dyDescent="0.25">
      <c r="A21" s="8" t="s">
        <v>18</v>
      </c>
      <c r="B21" s="11"/>
      <c r="C21" s="1"/>
      <c r="D21" s="3">
        <v>0.62</v>
      </c>
      <c r="E21" s="6">
        <f>$E$10*$D21</f>
        <v>359203.23904454755</v>
      </c>
    </row>
    <row r="22" spans="1:5" x14ac:dyDescent="0.25">
      <c r="A22" s="8" t="s">
        <v>19</v>
      </c>
      <c r="B22" s="1"/>
      <c r="C22" s="1"/>
      <c r="D22" s="3">
        <v>0</v>
      </c>
      <c r="E22" s="6">
        <v>0</v>
      </c>
    </row>
    <row r="23" spans="1:5" x14ac:dyDescent="0.25">
      <c r="A23" s="8" t="s">
        <v>20</v>
      </c>
      <c r="B23" s="1"/>
      <c r="C23" s="1"/>
      <c r="D23" s="3">
        <v>0</v>
      </c>
      <c r="E23" s="6">
        <v>0</v>
      </c>
    </row>
    <row r="24" spans="1:5" x14ac:dyDescent="0.25">
      <c r="A24" s="8" t="s">
        <v>21</v>
      </c>
      <c r="B24" s="1"/>
      <c r="C24" s="1"/>
      <c r="D24" s="3">
        <v>0.38</v>
      </c>
      <c r="E24" s="6">
        <f>E10-E21</f>
        <v>220156.82393052918</v>
      </c>
    </row>
    <row r="25" spans="1:5" x14ac:dyDescent="0.25">
      <c r="B25" s="1"/>
      <c r="C25" s="1"/>
      <c r="D25" s="1"/>
    </row>
    <row r="26" spans="1:5" x14ac:dyDescent="0.25">
      <c r="A26" s="9"/>
      <c r="B26" s="10"/>
      <c r="C26" s="10"/>
      <c r="D26" s="10"/>
      <c r="E26" s="9"/>
    </row>
    <row r="27" spans="1:5" x14ac:dyDescent="0.25">
      <c r="A27" s="2" t="s">
        <v>4</v>
      </c>
      <c r="B27" s="1"/>
      <c r="C27" s="1"/>
      <c r="D27" s="1"/>
    </row>
    <row r="28" spans="1:5" x14ac:dyDescent="0.25">
      <c r="A28" s="8" t="s">
        <v>3</v>
      </c>
      <c r="B28" s="1">
        <v>539829</v>
      </c>
      <c r="C28" s="1"/>
      <c r="D28" s="1"/>
      <c r="E28" s="6">
        <f>B28*$B$1</f>
        <v>468841.4865</v>
      </c>
    </row>
    <row r="29" spans="1:5" x14ac:dyDescent="0.25">
      <c r="A29" s="8" t="s">
        <v>0</v>
      </c>
      <c r="B29" s="1">
        <v>3355857</v>
      </c>
      <c r="C29" s="1"/>
      <c r="D29" s="1"/>
      <c r="E29" s="6">
        <f t="shared" ref="E29:E30" si="1">B29*$B$1</f>
        <v>2914561.8045000001</v>
      </c>
    </row>
    <row r="30" spans="1:5" x14ac:dyDescent="0.25">
      <c r="A30" s="8" t="s">
        <v>1</v>
      </c>
      <c r="B30" s="1">
        <v>536127</v>
      </c>
      <c r="C30" s="1"/>
      <c r="D30" s="1"/>
      <c r="E30" s="6">
        <f t="shared" si="1"/>
        <v>465626.29950000002</v>
      </c>
    </row>
    <row r="31" spans="1:5" x14ac:dyDescent="0.25">
      <c r="B31" s="1"/>
      <c r="C31" s="1"/>
      <c r="D31" s="1"/>
    </row>
    <row r="32" spans="1:5" x14ac:dyDescent="0.25">
      <c r="A32" s="9"/>
      <c r="B32" s="10"/>
      <c r="C32" s="10"/>
      <c r="D32" s="10"/>
      <c r="E32" s="9"/>
    </row>
    <row r="33" spans="1:5" x14ac:dyDescent="0.25">
      <c r="A33" s="2" t="s">
        <v>2</v>
      </c>
      <c r="B33" s="1"/>
      <c r="C33" s="1"/>
      <c r="D33" s="1"/>
    </row>
    <row r="34" spans="1:5" x14ac:dyDescent="0.25">
      <c r="A34" s="8" t="s">
        <v>3</v>
      </c>
      <c r="B34" s="1">
        <v>5801163</v>
      </c>
      <c r="C34" s="1"/>
      <c r="D34" s="1"/>
      <c r="E34" s="6">
        <f t="shared" ref="E34:E36" si="2">B34*$B$1</f>
        <v>5038310.0655000005</v>
      </c>
    </row>
    <row r="35" spans="1:5" x14ac:dyDescent="0.25">
      <c r="A35" s="8" t="s">
        <v>0</v>
      </c>
      <c r="B35" s="1">
        <v>36063646</v>
      </c>
      <c r="C35" s="1"/>
      <c r="D35" s="1"/>
      <c r="E35" s="6">
        <f t="shared" si="2"/>
        <v>31321276.551000003</v>
      </c>
    </row>
    <row r="36" spans="1:5" x14ac:dyDescent="0.25">
      <c r="A36" s="8" t="s">
        <v>1</v>
      </c>
      <c r="B36" s="1">
        <v>5761484</v>
      </c>
      <c r="C36" s="1"/>
      <c r="D36" s="1"/>
      <c r="E36" s="6">
        <f t="shared" si="2"/>
        <v>5003848.8540000003</v>
      </c>
    </row>
    <row r="38" spans="1:5" x14ac:dyDescent="0.25">
      <c r="A38" s="9"/>
      <c r="B38" s="10"/>
      <c r="C38" s="10"/>
      <c r="D38" s="10"/>
      <c r="E38" s="9"/>
    </row>
    <row r="39" spans="1:5" x14ac:dyDescent="0.25">
      <c r="A39" s="2" t="s">
        <v>24</v>
      </c>
      <c r="B39" s="1"/>
      <c r="C39" s="1"/>
      <c r="D39" s="1"/>
    </row>
    <row r="40" spans="1:5" x14ac:dyDescent="0.25">
      <c r="A40" s="8" t="s">
        <v>3</v>
      </c>
      <c r="B40" s="1">
        <v>683979</v>
      </c>
      <c r="C40" s="1"/>
      <c r="D40" s="1"/>
      <c r="E40" s="6">
        <f t="shared" ref="E40:E42" si="3">B40*$B$1</f>
        <v>594035.76150000002</v>
      </c>
    </row>
    <row r="41" spans="1:5" x14ac:dyDescent="0.25">
      <c r="A41" s="8" t="s">
        <v>0</v>
      </c>
      <c r="B41" s="1">
        <v>4252036</v>
      </c>
      <c r="C41" s="1"/>
      <c r="D41" s="1"/>
      <c r="E41" s="6">
        <f t="shared" si="3"/>
        <v>3692893.2660000003</v>
      </c>
    </row>
    <row r="42" spans="1:5" x14ac:dyDescent="0.25">
      <c r="A42" s="8" t="s">
        <v>1</v>
      </c>
      <c r="B42" s="1">
        <v>679300</v>
      </c>
      <c r="C42" s="1"/>
      <c r="D42" s="1"/>
      <c r="E42" s="6">
        <f t="shared" si="3"/>
        <v>589972.05000000005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 Limits</vt:lpstr>
    </vt:vector>
  </TitlesOfParts>
  <Company>Oregon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Flowers</dc:creator>
  <cp:lastModifiedBy>Summer Blackhorse</cp:lastModifiedBy>
  <dcterms:created xsi:type="dcterms:W3CDTF">2019-03-13T18:46:54Z</dcterms:created>
  <dcterms:modified xsi:type="dcterms:W3CDTF">2024-04-03T20:07:56Z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cf6fe3-5bce-446b-ad70-bd306593eea0_Enabled">
    <vt:lpwstr>true</vt:lpwstr>
  </property>
  <property fmtid="{D5CDD505-2E9C-101B-9397-08002B2CF9AE}" pid="3" name="MSIP_Label_c9cf6fe3-5bce-446b-ad70-bd306593eea0_SetDate">
    <vt:lpwstr>2023-11-03T20:14:59Z</vt:lpwstr>
  </property>
  <property fmtid="{D5CDD505-2E9C-101B-9397-08002B2CF9AE}" pid="4" name="MSIP_Label_c9cf6fe3-5bce-446b-ad70-bd306593eea0_Method">
    <vt:lpwstr>Privileged</vt:lpwstr>
  </property>
  <property fmtid="{D5CDD505-2E9C-101B-9397-08002B2CF9AE}" pid="5" name="MSIP_Label_c9cf6fe3-5bce-446b-ad70-bd306593eea0_Name">
    <vt:lpwstr>Level 1 - Published (Items)</vt:lpwstr>
  </property>
  <property fmtid="{D5CDD505-2E9C-101B-9397-08002B2CF9AE}" pid="6" name="MSIP_Label_c9cf6fe3-5bce-446b-ad70-bd306593eea0_SiteId">
    <vt:lpwstr>28b0d013-46bc-4a64-8d86-1c8a31cf590d</vt:lpwstr>
  </property>
  <property fmtid="{D5CDD505-2E9C-101B-9397-08002B2CF9AE}" pid="7" name="MSIP_Label_c9cf6fe3-5bce-446b-ad70-bd306593eea0_ActionId">
    <vt:lpwstr>5e5fbc1c-efba-44ac-b969-31bcefc5c7f2</vt:lpwstr>
  </property>
  <property fmtid="{D5CDD505-2E9C-101B-9397-08002B2CF9AE}" pid="8" name="MSIP_Label_c9cf6fe3-5bce-446b-ad70-bd306593eea0_ContentBits">
    <vt:lpwstr>0</vt:lpwstr>
  </property>
</Properties>
</file>